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Florsheim\"/>
    </mc:Choice>
  </mc:AlternateContent>
  <xr:revisionPtr revIDLastSave="0" documentId="8_{80CA4AE8-CE2D-4FE7-B5C1-7D6997B84DFD}" xr6:coauthVersionLast="47" xr6:coauthVersionMax="47" xr10:uidLastSave="{00000000-0000-0000-0000-000000000000}"/>
  <bookViews>
    <workbookView xWindow="43725" yWindow="-20145" windowWidth="17280" windowHeight="15510" xr2:uid="{421F669E-794F-4F85-BD80-6C670FF689A4}"/>
  </bookViews>
  <sheets>
    <sheet name="SS25 Florsheim" sheetId="1" r:id="rId1"/>
  </sheets>
  <definedNames>
    <definedName name="_xlnm.Print_Area" localSheetId="0">'SS25 Florsheim'!$A$1:$AA$181</definedName>
    <definedName name="_xlnm.Print_Titles" localSheetId="0">'SS25 Florsheim'!$8:$9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1" l="1"/>
  <c r="Z41" i="1" s="1"/>
  <c r="Y42" i="1"/>
  <c r="Z42" i="1" s="1"/>
  <c r="Y43" i="1"/>
  <c r="Z43" i="1" s="1"/>
  <c r="Y173" i="1"/>
  <c r="Z173" i="1" s="1"/>
  <c r="Y153" i="1"/>
  <c r="Z153" i="1" s="1"/>
  <c r="Y152" i="1"/>
  <c r="Z152" i="1" s="1"/>
  <c r="Y151" i="1"/>
  <c r="Z151" i="1" s="1"/>
  <c r="Y150" i="1"/>
  <c r="Z150" i="1" s="1"/>
  <c r="Y160" i="1"/>
  <c r="Z160" i="1" s="1"/>
  <c r="Y159" i="1"/>
  <c r="Z159" i="1" s="1"/>
  <c r="Y158" i="1"/>
  <c r="Z158" i="1" s="1"/>
  <c r="Y157" i="1"/>
  <c r="Z157" i="1" s="1"/>
  <c r="Y90" i="1"/>
  <c r="Z90" i="1" s="1"/>
  <c r="Y93" i="1"/>
  <c r="Z93" i="1" s="1"/>
  <c r="Y125" i="1"/>
  <c r="Z125" i="1" s="1"/>
  <c r="Y124" i="1"/>
  <c r="Z124" i="1" s="1"/>
  <c r="Y67" i="1"/>
  <c r="Z67" i="1" s="1"/>
  <c r="Y66" i="1"/>
  <c r="Z66" i="1" s="1"/>
  <c r="Y59" i="1"/>
  <c r="Z59" i="1" s="1"/>
  <c r="Y162" i="1"/>
  <c r="Z162" i="1" s="1"/>
  <c r="Y161" i="1"/>
  <c r="Z161" i="1" s="1"/>
  <c r="Y156" i="1"/>
  <c r="Z156" i="1" s="1"/>
  <c r="Y155" i="1"/>
  <c r="Z155" i="1" s="1"/>
  <c r="Y154" i="1"/>
  <c r="Z154" i="1" s="1"/>
  <c r="Y97" i="1"/>
  <c r="Z97" i="1" s="1"/>
  <c r="Y96" i="1"/>
  <c r="Z96" i="1" s="1"/>
  <c r="Y46" i="1"/>
  <c r="Z46" i="1" s="1"/>
  <c r="Y45" i="1"/>
  <c r="Z45" i="1" s="1"/>
  <c r="Y44" i="1"/>
  <c r="Z44" i="1" s="1"/>
  <c r="Y25" i="1"/>
  <c r="Z25" i="1" s="1"/>
  <c r="Y24" i="1"/>
  <c r="Z24" i="1" s="1"/>
  <c r="Y26" i="1"/>
  <c r="Z26" i="1" s="1"/>
  <c r="Y84" i="1"/>
  <c r="Z84" i="1" s="1"/>
  <c r="Y83" i="1"/>
  <c r="Z83" i="1" s="1"/>
  <c r="Y82" i="1"/>
  <c r="Z82" i="1" s="1"/>
  <c r="Y81" i="1"/>
  <c r="Z81" i="1" s="1"/>
  <c r="Y29" i="1"/>
  <c r="Z29" i="1" s="1"/>
  <c r="Y28" i="1"/>
  <c r="Z28" i="1" s="1"/>
  <c r="Y27" i="1"/>
  <c r="Z27" i="1" s="1"/>
  <c r="Y123" i="1"/>
  <c r="Z123" i="1" s="1"/>
  <c r="Y122" i="1"/>
  <c r="Z122" i="1" s="1"/>
  <c r="Y121" i="1"/>
  <c r="Z121" i="1" s="1"/>
  <c r="Y120" i="1"/>
  <c r="Z120" i="1" s="1"/>
  <c r="Y119" i="1"/>
  <c r="Z119" i="1" s="1"/>
  <c r="Y118" i="1"/>
  <c r="Z118" i="1" s="1"/>
  <c r="Y117" i="1"/>
  <c r="Z117" i="1" s="1"/>
  <c r="Y116" i="1"/>
  <c r="Z116" i="1" s="1"/>
  <c r="Y115" i="1"/>
  <c r="Z115" i="1" s="1"/>
  <c r="Y114" i="1"/>
  <c r="Z114" i="1" s="1"/>
  <c r="Y113" i="1"/>
  <c r="Z113" i="1" s="1"/>
  <c r="Y112" i="1"/>
  <c r="Z112" i="1" s="1"/>
  <c r="Y89" i="1"/>
  <c r="Z89" i="1" s="1"/>
  <c r="Y88" i="1"/>
  <c r="Z88" i="1" s="1"/>
  <c r="Y80" i="1"/>
  <c r="Z80" i="1" s="1"/>
  <c r="Y79" i="1"/>
  <c r="Z79" i="1" s="1"/>
  <c r="Y78" i="1"/>
  <c r="Z78" i="1" s="1"/>
  <c r="Y77" i="1"/>
  <c r="Z77" i="1" s="1"/>
  <c r="Y65" i="1"/>
  <c r="Z65" i="1" s="1"/>
  <c r="Y64" i="1"/>
  <c r="Z64" i="1" s="1"/>
  <c r="Y32" i="1"/>
  <c r="Z32" i="1" s="1"/>
  <c r="Y31" i="1"/>
  <c r="Z31" i="1" s="1"/>
  <c r="Y58" i="1"/>
  <c r="Z58" i="1" s="1"/>
  <c r="Y57" i="1"/>
  <c r="Z57" i="1" s="1"/>
  <c r="Y56" i="1"/>
  <c r="Z56" i="1" s="1"/>
  <c r="Y55" i="1"/>
  <c r="Z55" i="1" s="1"/>
  <c r="Y54" i="1"/>
  <c r="Z54" i="1" s="1"/>
  <c r="Y53" i="1"/>
  <c r="Z53" i="1" s="1"/>
  <c r="Y52" i="1"/>
  <c r="Z52" i="1" s="1"/>
  <c r="Y132" i="1"/>
  <c r="Z132" i="1" s="1"/>
  <c r="Y131" i="1"/>
  <c r="Z131" i="1" s="1"/>
  <c r="Y51" i="1"/>
  <c r="Z51" i="1" s="1"/>
  <c r="Y40" i="1"/>
  <c r="Z40" i="1" s="1"/>
  <c r="Y39" i="1"/>
  <c r="Z39" i="1" s="1"/>
  <c r="Y38" i="1"/>
  <c r="Z38" i="1" s="1"/>
  <c r="Y30" i="1"/>
  <c r="Z30" i="1" s="1"/>
  <c r="Y20" i="1"/>
  <c r="Z20" i="1" s="1"/>
  <c r="Y175" i="1"/>
  <c r="Z175" i="1" s="1"/>
  <c r="Y174" i="1"/>
  <c r="Z174" i="1" s="1"/>
  <c r="Y172" i="1"/>
  <c r="Z172" i="1" s="1"/>
  <c r="Y171" i="1"/>
  <c r="Z171" i="1" s="1"/>
  <c r="Y170" i="1"/>
  <c r="Z170" i="1" s="1"/>
  <c r="Y169" i="1"/>
  <c r="Z169" i="1" s="1"/>
  <c r="Y168" i="1"/>
  <c r="Z168" i="1" s="1"/>
  <c r="Y167" i="1"/>
  <c r="Z167" i="1" s="1"/>
  <c r="Y166" i="1"/>
  <c r="Z166" i="1" s="1"/>
  <c r="Y165" i="1"/>
  <c r="Z165" i="1" s="1"/>
  <c r="Y164" i="1"/>
  <c r="Z164" i="1" s="1"/>
  <c r="Y163" i="1"/>
  <c r="Z163" i="1" s="1"/>
  <c r="Y149" i="1"/>
  <c r="Z149" i="1" s="1"/>
  <c r="Y148" i="1"/>
  <c r="Z148" i="1" s="1"/>
  <c r="Y147" i="1"/>
  <c r="Z147" i="1" s="1"/>
  <c r="Y146" i="1"/>
  <c r="Z146" i="1" s="1"/>
  <c r="Y145" i="1"/>
  <c r="Z145" i="1" s="1"/>
  <c r="Y144" i="1"/>
  <c r="Z144" i="1" s="1"/>
  <c r="Y143" i="1"/>
  <c r="Z143" i="1" s="1"/>
  <c r="Y142" i="1"/>
  <c r="Z142" i="1" s="1"/>
  <c r="Y141" i="1"/>
  <c r="Z141" i="1" s="1"/>
  <c r="Y140" i="1"/>
  <c r="Z140" i="1" s="1"/>
  <c r="Y139" i="1"/>
  <c r="Z139" i="1" s="1"/>
  <c r="Y138" i="1"/>
  <c r="Z138" i="1" s="1"/>
  <c r="Y137" i="1"/>
  <c r="Z137" i="1" s="1"/>
  <c r="Y136" i="1"/>
  <c r="Z136" i="1" s="1"/>
  <c r="Y135" i="1"/>
  <c r="Z135" i="1" s="1"/>
  <c r="Y134" i="1"/>
  <c r="Z134" i="1" s="1"/>
  <c r="Y133" i="1"/>
  <c r="Z133" i="1" s="1"/>
  <c r="Y130" i="1"/>
  <c r="Z130" i="1" s="1"/>
  <c r="Y129" i="1"/>
  <c r="Z129" i="1" s="1"/>
  <c r="Y128" i="1"/>
  <c r="Z128" i="1" s="1"/>
  <c r="Y127" i="1"/>
  <c r="Z127" i="1" s="1"/>
  <c r="Y126" i="1"/>
  <c r="Z126" i="1" s="1"/>
  <c r="Y111" i="1"/>
  <c r="Z111" i="1" s="1"/>
  <c r="Y110" i="1"/>
  <c r="Z110" i="1" s="1"/>
  <c r="Y109" i="1"/>
  <c r="Z109" i="1" s="1"/>
  <c r="Y108" i="1"/>
  <c r="Z108" i="1" s="1"/>
  <c r="Y107" i="1"/>
  <c r="Z107" i="1" s="1"/>
  <c r="Y106" i="1"/>
  <c r="Z106" i="1" s="1"/>
  <c r="Y105" i="1"/>
  <c r="Z105" i="1" s="1"/>
  <c r="Y104" i="1"/>
  <c r="Z104" i="1" s="1"/>
  <c r="Y103" i="1"/>
  <c r="Z103" i="1" s="1"/>
  <c r="Y102" i="1"/>
  <c r="Z102" i="1" s="1"/>
  <c r="Y101" i="1"/>
  <c r="Z101" i="1" s="1"/>
  <c r="Y100" i="1"/>
  <c r="Z100" i="1" s="1"/>
  <c r="Y99" i="1"/>
  <c r="Z99" i="1" s="1"/>
  <c r="Y98" i="1"/>
  <c r="Z98" i="1" s="1"/>
  <c r="Y95" i="1"/>
  <c r="Z95" i="1" s="1"/>
  <c r="Y94" i="1"/>
  <c r="Z94" i="1" s="1"/>
  <c r="Y92" i="1"/>
  <c r="Z92" i="1" s="1"/>
  <c r="Y91" i="1"/>
  <c r="Z91" i="1" s="1"/>
  <c r="Y87" i="1"/>
  <c r="Z87" i="1" s="1"/>
  <c r="Y86" i="1"/>
  <c r="Z86" i="1" s="1"/>
  <c r="Y85" i="1"/>
  <c r="Z85" i="1" s="1"/>
  <c r="Y76" i="1"/>
  <c r="Z76" i="1" s="1"/>
  <c r="Y75" i="1"/>
  <c r="Z75" i="1" s="1"/>
  <c r="Y74" i="1"/>
  <c r="Z74" i="1" s="1"/>
  <c r="Y73" i="1"/>
  <c r="Z73" i="1" s="1"/>
  <c r="Y72" i="1"/>
  <c r="Z72" i="1" s="1"/>
  <c r="Y71" i="1"/>
  <c r="Z71" i="1" s="1"/>
  <c r="Y70" i="1"/>
  <c r="Z70" i="1" s="1"/>
  <c r="Y69" i="1"/>
  <c r="Z69" i="1" s="1"/>
  <c r="Y68" i="1"/>
  <c r="Z68" i="1" s="1"/>
  <c r="Y63" i="1"/>
  <c r="Z63" i="1" s="1"/>
  <c r="Y62" i="1"/>
  <c r="Z62" i="1" s="1"/>
  <c r="Y61" i="1"/>
  <c r="Z61" i="1" s="1"/>
  <c r="Y60" i="1"/>
  <c r="Z60" i="1" s="1"/>
  <c r="Y50" i="1"/>
  <c r="Z50" i="1" s="1"/>
  <c r="Y49" i="1"/>
  <c r="Z49" i="1" s="1"/>
  <c r="Y48" i="1"/>
  <c r="Z48" i="1" s="1"/>
  <c r="Y47" i="1"/>
  <c r="Z47" i="1" s="1"/>
  <c r="Y37" i="1"/>
  <c r="Z37" i="1" s="1"/>
  <c r="Y36" i="1"/>
  <c r="Z36" i="1" s="1"/>
  <c r="Y35" i="1"/>
  <c r="Z35" i="1" s="1"/>
  <c r="Y34" i="1"/>
  <c r="Z34" i="1" s="1"/>
  <c r="Y33" i="1"/>
  <c r="Z33" i="1" s="1"/>
  <c r="Y23" i="1"/>
  <c r="Z23" i="1" s="1"/>
  <c r="Y22" i="1"/>
  <c r="Z22" i="1" s="1"/>
  <c r="Y21" i="1"/>
  <c r="Z21" i="1" s="1"/>
  <c r="Y19" i="1"/>
  <c r="Z19" i="1" s="1"/>
  <c r="Y18" i="1"/>
  <c r="Z18" i="1" s="1"/>
  <c r="Y17" i="1"/>
  <c r="Z17" i="1" s="1"/>
  <c r="Y16" i="1"/>
  <c r="Z16" i="1" s="1"/>
  <c r="Y15" i="1"/>
  <c r="Z15" i="1" s="1"/>
  <c r="Y14" i="1"/>
  <c r="Z14" i="1" s="1"/>
  <c r="Y13" i="1"/>
  <c r="Z13" i="1" s="1"/>
  <c r="Y12" i="1"/>
  <c r="Z12" i="1" s="1"/>
  <c r="Y11" i="1"/>
  <c r="Z11" i="1" s="1"/>
  <c r="Y176" i="1" l="1"/>
  <c r="Z176" i="1"/>
</calcChain>
</file>

<file path=xl/sharedStrings.xml><?xml version="1.0" encoding="utf-8"?>
<sst xmlns="http://schemas.openxmlformats.org/spreadsheetml/2006/main" count="761" uniqueCount="242">
  <si>
    <t>ARCUS</t>
  </si>
  <si>
    <t>BARRET</t>
  </si>
  <si>
    <t>BOLERO</t>
  </si>
  <si>
    <t>BROOKFIELD</t>
  </si>
  <si>
    <t>COPENHAGEN</t>
  </si>
  <si>
    <t>CORONA</t>
  </si>
  <si>
    <t>COVENANT</t>
  </si>
  <si>
    <t>CROSS</t>
  </si>
  <si>
    <t>CUMULUS</t>
  </si>
  <si>
    <t>DALTON</t>
  </si>
  <si>
    <t>DYNASTY</t>
  </si>
  <si>
    <t>FLICKER</t>
  </si>
  <si>
    <t>FORECAST CAP</t>
  </si>
  <si>
    <t>FORECAST PLAIN</t>
  </si>
  <si>
    <t>FORECAST SLIP</t>
  </si>
  <si>
    <t>GLENDALE</t>
  </si>
  <si>
    <t>GT LAKES MOCC</t>
  </si>
  <si>
    <t>GT LAKES SLIP</t>
  </si>
  <si>
    <t>HEIST SNEAKER</t>
  </si>
  <si>
    <t>HIGHLAND CHELSEA</t>
  </si>
  <si>
    <t>JACKSON CAP</t>
  </si>
  <si>
    <t>JACKSON CHELSEA</t>
  </si>
  <si>
    <t>JACKSON PLAIN</t>
  </si>
  <si>
    <t>JACKSON SLIP ON</t>
  </si>
  <si>
    <t>KABUL</t>
  </si>
  <si>
    <t>NIMBUS</t>
  </si>
  <si>
    <t>NORWALK PLAIN</t>
  </si>
  <si>
    <t>RUCCI CAP</t>
  </si>
  <si>
    <t>RUCCI CHUKKA</t>
  </si>
  <si>
    <t>RUCCI PLAIN</t>
  </si>
  <si>
    <t>SEVILLE</t>
  </si>
  <si>
    <t>SORRENTO CAP</t>
  </si>
  <si>
    <t>SPRINGFIELD</t>
  </si>
  <si>
    <t>STANTON</t>
  </si>
  <si>
    <t>WHOLESALE</t>
  </si>
  <si>
    <t>Ex GST</t>
  </si>
  <si>
    <t>Incl GST</t>
  </si>
  <si>
    <t>RRP</t>
  </si>
  <si>
    <t>STYLE NAME</t>
  </si>
  <si>
    <t>COLOUR</t>
  </si>
  <si>
    <t>MENS EURO</t>
  </si>
  <si>
    <t>STYLE CODE</t>
  </si>
  <si>
    <t>COLOUR CODE</t>
  </si>
  <si>
    <t>COGNAC SMOOTH</t>
  </si>
  <si>
    <t>228</t>
  </si>
  <si>
    <t>MENS UK</t>
  </si>
  <si>
    <t>410</t>
  </si>
  <si>
    <t>COFFEE CRAZYHORSE</t>
  </si>
  <si>
    <t>BROWN CRAZYHORSE</t>
  </si>
  <si>
    <t>171360</t>
  </si>
  <si>
    <t>226</t>
  </si>
  <si>
    <t>207</t>
  </si>
  <si>
    <t>260</t>
  </si>
  <si>
    <t>DENIM CRAZYHORSE</t>
  </si>
  <si>
    <t>WHITE TUMBLED</t>
  </si>
  <si>
    <t>MUSHROOM CRAZYHORSE</t>
  </si>
  <si>
    <t>NERO CRAZYHORSE</t>
  </si>
  <si>
    <t>419</t>
  </si>
  <si>
    <t>100</t>
  </si>
  <si>
    <t>051</t>
  </si>
  <si>
    <t>003</t>
  </si>
  <si>
    <t>001</t>
  </si>
  <si>
    <t>237</t>
  </si>
  <si>
    <t>161169</t>
  </si>
  <si>
    <t>NAVY CRAZYHORSE</t>
  </si>
  <si>
    <t>REDWOOD OILY</t>
  </si>
  <si>
    <t>171312</t>
  </si>
  <si>
    <t>217</t>
  </si>
  <si>
    <t>181091</t>
  </si>
  <si>
    <t>BLACK CALF</t>
  </si>
  <si>
    <t>BLACK MILLED</t>
  </si>
  <si>
    <t>200</t>
  </si>
  <si>
    <t>DARK NAVY SUEDE</t>
  </si>
  <si>
    <t>BLACK VACHETTA</t>
  </si>
  <si>
    <t>BROWN WAXY</t>
  </si>
  <si>
    <t>283175</t>
  </si>
  <si>
    <t>412</t>
  </si>
  <si>
    <t>COGNAC CALF</t>
  </si>
  <si>
    <t>151070</t>
  </si>
  <si>
    <t>TAN CALF COMBO</t>
  </si>
  <si>
    <t>BLACK CALF COMBO</t>
  </si>
  <si>
    <t>161116</t>
  </si>
  <si>
    <t>DARK BROWN CALF</t>
  </si>
  <si>
    <t>TAN CALF</t>
  </si>
  <si>
    <t>181077</t>
  </si>
  <si>
    <t>141029</t>
  </si>
  <si>
    <t>BLACK CRAZYHORSE</t>
  </si>
  <si>
    <t>141075</t>
  </si>
  <si>
    <t>121535</t>
  </si>
  <si>
    <t>131171</t>
  </si>
  <si>
    <t>121495</t>
  </si>
  <si>
    <t>121496</t>
  </si>
  <si>
    <t>BROWN CALF</t>
  </si>
  <si>
    <t>151027</t>
  </si>
  <si>
    <t>121286</t>
  </si>
  <si>
    <t>131093</t>
  </si>
  <si>
    <t>TEAK CALF</t>
  </si>
  <si>
    <t>233</t>
  </si>
  <si>
    <t>121530</t>
  </si>
  <si>
    <t>121093</t>
  </si>
  <si>
    <t>TEAK POLISHED</t>
  </si>
  <si>
    <t>BLACK POLISHED</t>
  </si>
  <si>
    <t>MIDNIGHT PATENT</t>
  </si>
  <si>
    <t>131159</t>
  </si>
  <si>
    <t>007</t>
  </si>
  <si>
    <t>121292</t>
  </si>
  <si>
    <t>121472</t>
  </si>
  <si>
    <t>131174</t>
  </si>
  <si>
    <t>111032</t>
  </si>
  <si>
    <t>141076</t>
  </si>
  <si>
    <t>141077</t>
  </si>
  <si>
    <t>121208</t>
  </si>
  <si>
    <t>131100</t>
  </si>
  <si>
    <t>151054</t>
  </si>
  <si>
    <t>121436</t>
  </si>
  <si>
    <t>Total Units</t>
  </si>
  <si>
    <t>Total Dollar Incl GST</t>
  </si>
  <si>
    <t>ACCOUNT NAME:</t>
  </si>
  <si>
    <t>DATE:</t>
  </si>
  <si>
    <t>NOTES:</t>
  </si>
  <si>
    <t>CALABRIA</t>
  </si>
  <si>
    <t>FRENZI PLAIN</t>
  </si>
  <si>
    <t>RUCCI WINGTIP</t>
  </si>
  <si>
    <t>WINDSOR PLAIN</t>
  </si>
  <si>
    <t>PO:</t>
  </si>
  <si>
    <t>214</t>
  </si>
  <si>
    <t>TAN MILLED</t>
  </si>
  <si>
    <t>171386</t>
  </si>
  <si>
    <t>BLACK SMOOTH</t>
  </si>
  <si>
    <t>COGNAC MILLED</t>
  </si>
  <si>
    <t>141078</t>
  </si>
  <si>
    <t>121552</t>
  </si>
  <si>
    <t>151068</t>
  </si>
  <si>
    <t>121513</t>
  </si>
  <si>
    <t>121514</t>
  </si>
  <si>
    <t>131175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</si>
  <si>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</si>
  <si>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</si>
  <si>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NAVY SMOOTH</t>
  </si>
  <si>
    <t>COGNAC EMBOSSED</t>
  </si>
  <si>
    <t>SAND SUEDE</t>
  </si>
  <si>
    <t>414</t>
  </si>
  <si>
    <t>CEDAR CALF</t>
  </si>
  <si>
    <t>NAVY COMBO</t>
  </si>
  <si>
    <t>MOCHA SUEDE</t>
  </si>
  <si>
    <t>BLACK COMBO</t>
  </si>
  <si>
    <t>DARK BROWN SMOOTH</t>
  </si>
  <si>
    <t>PH: 03 9485 5611  EMAIL: sales@florsheim.com.au</t>
  </si>
  <si>
    <t>C85</t>
  </si>
  <si>
    <t xml:space="preserve"> </t>
  </si>
  <si>
    <t xml:space="preserve">CUMULUS </t>
  </si>
  <si>
    <t xml:space="preserve">FLEET PERF SNEAKER </t>
  </si>
  <si>
    <t xml:space="preserve">FLEX 2 CHELSEA </t>
  </si>
  <si>
    <t xml:space="preserve">MOTOR PENNY </t>
  </si>
  <si>
    <t xml:space="preserve">MOTOR VENETIAN </t>
  </si>
  <si>
    <t xml:space="preserve">RENEGADE PLAIN </t>
  </si>
  <si>
    <t xml:space="preserve">RENEGADE 4H BT </t>
  </si>
  <si>
    <t xml:space="preserve">RUCCI PENNY </t>
  </si>
  <si>
    <t xml:space="preserve">RUCCI WING BT </t>
  </si>
  <si>
    <t xml:space="preserve">SENTINEL CAP </t>
  </si>
  <si>
    <t xml:space="preserve">SENTINEL MONK </t>
  </si>
  <si>
    <t xml:space="preserve">SENTINEL PLAIN </t>
  </si>
  <si>
    <t>PACE SNEAKER</t>
  </si>
  <si>
    <t>SAND COMBO</t>
  </si>
  <si>
    <t>BONE COMBO</t>
  </si>
  <si>
    <t>279</t>
  </si>
  <si>
    <t>106</t>
  </si>
  <si>
    <t>MENSS UK EE</t>
  </si>
  <si>
    <t>TROPICS 2 EYE</t>
  </si>
  <si>
    <t>MENS UK EE</t>
  </si>
  <si>
    <t>LAUNCH PLAIN</t>
  </si>
  <si>
    <t>BLACK MILLED NAPPA</t>
  </si>
  <si>
    <t>NAVY NUBUCK</t>
  </si>
  <si>
    <t>RUCCI CHELSEA II</t>
  </si>
  <si>
    <t>TRAVELLER PLAIN</t>
  </si>
  <si>
    <t>COGNAC MILLED NAPPA</t>
  </si>
  <si>
    <t>TRAVELLER CHUKKA</t>
  </si>
  <si>
    <t>MENS UK E</t>
  </si>
  <si>
    <t>NIMBUS M</t>
  </si>
  <si>
    <t>GLENDALE M</t>
  </si>
  <si>
    <t>BROOKFIELD M</t>
  </si>
  <si>
    <t>SPRINGFIELD M</t>
  </si>
  <si>
    <t>MENS EURO EE</t>
  </si>
  <si>
    <t>ZAGAMI CAP</t>
  </si>
  <si>
    <t>ZAGAMI PLAIN</t>
  </si>
  <si>
    <t>COOPER</t>
  </si>
  <si>
    <t>TAN  CRAZYHORSE</t>
  </si>
  <si>
    <t>FLINDERS</t>
  </si>
  <si>
    <t>MOTOR MOC PERF</t>
  </si>
  <si>
    <t>RICH TAN PERFORATED</t>
  </si>
  <si>
    <t>BLACK PERFORATED</t>
  </si>
  <si>
    <t>271</t>
  </si>
  <si>
    <t>NORWALK PLAIN M</t>
  </si>
  <si>
    <t>COGNAC COMBO</t>
  </si>
  <si>
    <t>TRAVELLER CAP</t>
  </si>
  <si>
    <t>CROSSOVER MOC SLIP</t>
  </si>
  <si>
    <t>MUSHROOM NUBUCK</t>
  </si>
  <si>
    <t>RANGER</t>
  </si>
  <si>
    <t>NOWALK PLAIN M</t>
  </si>
  <si>
    <t xml:space="preserve">FLINDERS </t>
  </si>
  <si>
    <t>BROWN POLISHED</t>
  </si>
  <si>
    <t>FLORSHEIM AW26 ORDER FORM AUST</t>
  </si>
  <si>
    <t>Prices effective from 1st February 2026</t>
  </si>
  <si>
    <t>CROSSOVER II</t>
  </si>
  <si>
    <t>WHITE/NAVY</t>
  </si>
  <si>
    <t>CROSSCOURT</t>
  </si>
  <si>
    <t>ANTHEM CAP</t>
  </si>
  <si>
    <t>ANTHEM CHELSEA</t>
  </si>
  <si>
    <t>ANTHEM CHUKKA</t>
  </si>
  <si>
    <t>ANTHEM WINGTIP</t>
  </si>
  <si>
    <t>CHADWICK CAP</t>
  </si>
  <si>
    <t>CHADWICK CHELSEA</t>
  </si>
  <si>
    <t>FORTRESS SNEAKER</t>
  </si>
  <si>
    <t>MONOPOLI SNEAKER</t>
  </si>
  <si>
    <t>MOTOR MOCC</t>
  </si>
  <si>
    <t>PATHFINDER</t>
  </si>
  <si>
    <t>RENEGADE CHELSEA</t>
  </si>
  <si>
    <t>RENEGADE CHUKKA</t>
  </si>
  <si>
    <t>RUCCI CHELSEA</t>
  </si>
  <si>
    <t>SENTINEL CHUKKA</t>
  </si>
  <si>
    <t>STERLING</t>
  </si>
  <si>
    <t>TRAVELLER CHELSEA</t>
  </si>
  <si>
    <t>CIGAR CALF</t>
  </si>
  <si>
    <t>238</t>
  </si>
  <si>
    <t>129</t>
  </si>
  <si>
    <t>BROWN SMOOTH</t>
  </si>
  <si>
    <t>OFF WHITE CALF</t>
  </si>
  <si>
    <t>105</t>
  </si>
  <si>
    <t xml:space="preserve">BLACK MILLED </t>
  </si>
  <si>
    <t>DARK BROWN MILLED</t>
  </si>
  <si>
    <t>MENS EURO E</t>
  </si>
  <si>
    <t>MENS UK EEE</t>
  </si>
  <si>
    <t>MENS EURO EEE</t>
  </si>
  <si>
    <t>240</t>
  </si>
  <si>
    <t>WALNUT TUMBLEDF</t>
  </si>
  <si>
    <t>BLACK  EMBOSSED</t>
  </si>
  <si>
    <t>NAVY/BROWN SUEDE</t>
  </si>
  <si>
    <t>COLEMAN</t>
  </si>
  <si>
    <t>CENTER CAP</t>
  </si>
  <si>
    <t>REVEL</t>
  </si>
  <si>
    <t>BELMONT</t>
  </si>
  <si>
    <t>Requested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</si>
</sst>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\ ?/2"/>
    <numFmt numFmtId="165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49" fontId="3" fillId="2" borderId="14" xfId="1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0" fillId="0" borderId="8" xfId="1" applyNumberFormat="1" applyFont="1" applyBorder="1" applyAlignment="1">
      <alignment horizontal="left" vertical="center"/>
    </xf>
    <xf numFmtId="0" fontId="0" fillId="0" borderId="0" xfId="1" applyNumberFormat="1" applyFont="1" applyAlignment="1">
      <alignment horizontal="left" vertic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0" fillId="0" borderId="8" xfId="1" applyNumberFormat="1" applyFont="1" applyBorder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0" fontId="3" fillId="2" borderId="14" xfId="1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" xfId="1" applyNumberFormat="1" applyFont="1" applyFill="1" applyBorder="1" applyAlignment="1">
      <alignment horizontal="left" vertical="center" wrapText="1"/>
    </xf>
    <xf numFmtId="49" fontId="0" fillId="3" borderId="24" xfId="1" applyNumberFormat="1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1" applyNumberFormat="1" applyFont="1" applyFill="1" applyBorder="1" applyAlignment="1">
      <alignment horizontal="left" vertical="center"/>
    </xf>
    <xf numFmtId="49" fontId="0" fillId="3" borderId="24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1" applyNumberFormat="1" applyFont="1" applyBorder="1" applyAlignment="1">
      <alignment horizontal="left" vertical="center"/>
    </xf>
    <xf numFmtId="49" fontId="0" fillId="0" borderId="24" xfId="1" applyNumberFormat="1" applyFont="1" applyBorder="1" applyAlignment="1">
      <alignment horizontal="center" vertical="center"/>
    </xf>
    <xf numFmtId="0" fontId="13" fillId="3" borderId="15" xfId="0" applyFont="1" applyFill="1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65" fontId="0" fillId="0" borderId="1" xfId="1" applyNumberFormat="1" applyFont="1" applyBorder="1" applyAlignment="1">
      <alignment horizontal="left" vertical="center" wrapText="1"/>
    </xf>
    <xf numFmtId="49" fontId="0" fillId="0" borderId="24" xfId="1" applyNumberFormat="1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left" vertical="center" wrapText="1"/>
    </xf>
    <xf numFmtId="49" fontId="0" fillId="0" borderId="0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6" xfId="1" applyNumberFormat="1" applyFont="1" applyBorder="1" applyAlignment="1">
      <alignment horizontal="left" vertical="center"/>
    </xf>
    <xf numFmtId="49" fontId="0" fillId="0" borderId="26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3" fillId="2" borderId="32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3" borderId="30" xfId="0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30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4" fontId="0" fillId="0" borderId="13" xfId="0" applyNumberFormat="1" applyBorder="1" applyAlignment="1">
      <alignment horizontal="left" vertical="center"/>
    </xf>
    <xf numFmtId="0" fontId="14" fillId="3" borderId="31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3" borderId="28" xfId="0" applyFont="1" applyFill="1" applyBorder="1" applyAlignment="1">
      <alignment vertical="center"/>
    </xf>
    <xf numFmtId="0" fontId="15" fillId="3" borderId="25" xfId="0" applyFont="1" applyFill="1" applyBorder="1" applyAlignment="1">
      <alignment vertical="center"/>
    </xf>
    <xf numFmtId="0" fontId="15" fillId="3" borderId="29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44" fontId="0" fillId="0" borderId="16" xfId="1" applyFont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3" borderId="1" xfId="1" applyFont="1" applyFill="1" applyBorder="1" applyAlignment="1">
      <alignment horizontal="left" vertical="center"/>
    </xf>
    <xf numFmtId="44" fontId="0" fillId="3" borderId="1" xfId="1" applyFont="1" applyFill="1" applyBorder="1" applyAlignment="1">
      <alignment horizontal="right"/>
    </xf>
    <xf numFmtId="44" fontId="0" fillId="0" borderId="1" xfId="1" applyFont="1" applyBorder="1" applyAlignment="1">
      <alignment horizontal="right"/>
    </xf>
    <xf numFmtId="44" fontId="0" fillId="0" borderId="16" xfId="1" applyFont="1" applyBorder="1" applyAlignment="1">
      <alignment horizontal="right"/>
    </xf>
    <xf numFmtId="44" fontId="8" fillId="0" borderId="0" xfId="0" applyNumberFormat="1" applyFont="1" applyAlignment="1">
      <alignment horizontal="center" vertical="center"/>
    </xf>
    <xf numFmtId="44" fontId="0" fillId="0" borderId="0" xfId="1" applyFont="1" applyAlignment="1">
      <alignment horizontal="left" vertical="center"/>
    </xf>
    <xf numFmtId="44" fontId="0" fillId="0" borderId="3" xfId="1" applyFont="1" applyBorder="1" applyAlignment="1">
      <alignment horizontal="left" vertical="center"/>
    </xf>
    <xf numFmtId="44" fontId="0" fillId="2" borderId="22" xfId="1" applyFont="1" applyFill="1" applyBorder="1" applyAlignment="1">
      <alignment horizontal="left" vertical="center"/>
    </xf>
    <xf numFmtId="44" fontId="0" fillId="3" borderId="1" xfId="1" applyFont="1" applyFill="1" applyBorder="1" applyAlignment="1">
      <alignment horizontal="right" vertical="center"/>
    </xf>
    <xf numFmtId="44" fontId="0" fillId="0" borderId="1" xfId="1" applyFont="1" applyBorder="1" applyAlignment="1">
      <alignment horizontal="right" vertical="center"/>
    </xf>
    <xf numFmtId="44" fontId="0" fillId="0" borderId="16" xfId="1" applyFont="1" applyBorder="1" applyAlignment="1">
      <alignment horizontal="right" vertical="center"/>
    </xf>
    <xf numFmtId="0" fontId="14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44" fontId="0" fillId="3" borderId="34" xfId="0" applyNumberFormat="1" applyFill="1" applyBorder="1" applyAlignment="1">
      <alignment horizontal="center" vertical="center" wrapText="1"/>
    </xf>
    <xf numFmtId="44" fontId="0" fillId="3" borderId="24" xfId="0" applyNumberFormat="1" applyFill="1" applyBorder="1" applyAlignment="1">
      <alignment horizontal="center" vertical="center" wrapText="1"/>
    </xf>
    <xf numFmtId="44" fontId="0" fillId="3" borderId="24" xfId="0" applyNumberFormat="1" applyFill="1" applyBorder="1" applyAlignment="1">
      <alignment horizontal="left" vertical="center"/>
    </xf>
    <xf numFmtId="44" fontId="0" fillId="0" borderId="24" xfId="0" applyNumberFormat="1" applyBorder="1" applyAlignment="1">
      <alignment horizontal="left" vertical="center"/>
    </xf>
    <xf numFmtId="44" fontId="0" fillId="0" borderId="35" xfId="0" applyNumberForma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44" fontId="0" fillId="0" borderId="3" xfId="1" applyFont="1" applyBorder="1" applyAlignment="1">
      <alignment horizontal="center" vertical="center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6" xfId="1" applyFont="1" applyBorder="1" applyAlignment="1">
      <alignment horizontal="left" vertical="center"/>
    </xf>
    <xf numFmtId="44" fontId="0" fillId="0" borderId="11" xfId="1" applyFont="1" applyBorder="1" applyAlignment="1">
      <alignment horizontal="left" vertical="center"/>
    </xf>
    <xf numFmtId="44" fontId="2" fillId="0" borderId="7" xfId="1" applyFont="1" applyBorder="1" applyAlignment="1">
      <alignment horizontal="left" vertical="top"/>
    </xf>
    <xf numFmtId="44" fontId="2" fillId="0" borderId="10" xfId="1" applyFont="1" applyBorder="1" applyAlignment="1">
      <alignment horizontal="left" vertical="top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2" xfId="1" applyNumberFormat="1" applyFont="1" applyBorder="1" applyAlignment="1">
      <alignment horizontal="left" vertical="center" wrapText="1"/>
    </xf>
    <xf numFmtId="0" fontId="3" fillId="0" borderId="14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3" fillId="0" borderId="14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0" fillId="0" borderId="3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68580</xdr:colOff>
      <xdr:row>1</xdr:row>
      <xdr:rowOff>0</xdr:rowOff>
    </xdr:from>
    <xdr:to>
      <xdr:col>25</xdr:col>
      <xdr:colOff>803910</xdr:colOff>
      <xdr:row>6</xdr:row>
      <xdr:rowOff>112776</xdr:rowOff>
    </xdr:to>
    <xdr:pic>
      <xdr:nvPicPr>
        <xdr:cNvPr id="2" name="Picture 1" descr="A logo for a shoe company&#10;&#10;Description automatically generated">
          <a:extLst>
            <a:ext uri="{FF2B5EF4-FFF2-40B4-BE49-F238E27FC236}">
              <a16:creationId xmlns:a16="http://schemas.microsoft.com/office/drawing/2014/main" id="{6689848B-0089-4558-82E6-8AB9E32A4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98680" y="182880"/>
          <a:ext cx="1737360" cy="1042416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0</xdr:row>
      <xdr:rowOff>62865</xdr:rowOff>
    </xdr:from>
    <xdr:to>
      <xdr:col>0</xdr:col>
      <xdr:colOff>1426845</xdr:colOff>
      <xdr:row>6</xdr:row>
      <xdr:rowOff>150411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2FBA90-EEEA-06AF-E140-34F16322A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" y="62865"/>
          <a:ext cx="840105" cy="1192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56F92-F5A9-491C-A7AC-2582063387A6}">
  <sheetPr>
    <pageSetUpPr fitToPage="1"/>
  </sheetPr>
  <dimension ref="A1:AA181"/>
  <sheetViews>
    <sheetView tabSelected="1" zoomScaleNormal="100" workbookViewId="0">
      <pane ySplit="10" topLeftCell="A17" activePane="bottomLeft" state="frozen"/>
      <selection pane="bottomLeft" activeCell="C4" sqref="C4:G5"/>
    </sheetView>
  </sheetViews>
  <sheetFormatPr defaultColWidth="8.88671875" defaultRowHeight="14.4" x14ac:dyDescent="0.3"/>
  <cols>
    <col min="1" max="1" width="30.109375" style="1" customWidth="1"/>
    <col min="2" max="2" width="24.44140625" style="1" customWidth="1"/>
    <col min="3" max="3" width="11" style="109" bestFit="1" customWidth="1"/>
    <col min="4" max="4" width="8.88671875" style="109"/>
    <col min="5" max="5" width="11" style="109" bestFit="1" customWidth="1"/>
    <col min="6" max="6" width="8.109375" style="28" customWidth="1"/>
    <col min="7" max="7" width="7.33203125" style="36" customWidth="1"/>
    <col min="8" max="8" width="13.33203125" style="1" customWidth="1"/>
    <col min="9" max="18" width="5.6640625" style="1" customWidth="1"/>
    <col min="19" max="19" width="7.109375" style="1" customWidth="1"/>
    <col min="20" max="24" width="5.6640625" style="1" customWidth="1"/>
    <col min="25" max="25" width="8.88671875" style="5"/>
    <col min="26" max="26" width="13.88671875" style="1" customWidth="1"/>
    <col min="27" max="27" width="16" style="1" customWidth="1"/>
    <col min="28" max="16384" width="8.88671875" style="1"/>
  </cols>
  <sheetData>
    <row r="1" spans="1:27" x14ac:dyDescent="0.3">
      <c r="A1" s="12"/>
      <c r="B1" s="125" t="s">
        <v>201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6"/>
      <c r="Y1" s="7"/>
      <c r="Z1" s="8"/>
    </row>
    <row r="2" spans="1:27" x14ac:dyDescent="0.3">
      <c r="A2" s="13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9"/>
      <c r="Y2" s="10"/>
      <c r="Z2" s="11"/>
    </row>
    <row r="3" spans="1:27" ht="15" thickBot="1" x14ac:dyDescent="0.35">
      <c r="A3" s="29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9"/>
      <c r="Y3" s="10"/>
      <c r="Z3" s="11"/>
    </row>
    <row r="4" spans="1:27" x14ac:dyDescent="0.3">
      <c r="A4" s="13"/>
      <c r="B4" s="3" t="s">
        <v>117</v>
      </c>
      <c r="C4" s="127"/>
      <c r="D4" s="128"/>
      <c r="E4" s="128"/>
      <c r="F4" s="128"/>
      <c r="G4" s="129"/>
      <c r="H4" s="140"/>
      <c r="I4" s="41"/>
      <c r="J4" s="41"/>
      <c r="K4" s="148" t="s">
        <v>119</v>
      </c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50"/>
      <c r="X4" s="9"/>
      <c r="Y4" s="10"/>
      <c r="Z4" s="11"/>
    </row>
    <row r="5" spans="1:27" ht="15" thickBot="1" x14ac:dyDescent="0.35">
      <c r="A5" s="13"/>
      <c r="B5" s="4"/>
      <c r="C5" s="130"/>
      <c r="D5" s="131"/>
      <c r="E5" s="131"/>
      <c r="F5" s="131"/>
      <c r="G5" s="132"/>
      <c r="H5" s="140"/>
      <c r="I5" s="41"/>
      <c r="J5" s="41"/>
      <c r="K5" s="151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3"/>
      <c r="X5" s="9"/>
      <c r="Y5" s="10"/>
      <c r="Z5" s="11"/>
    </row>
    <row r="6" spans="1:27" x14ac:dyDescent="0.3">
      <c r="A6" s="13"/>
      <c r="B6" s="3" t="s">
        <v>118</v>
      </c>
      <c r="C6" s="138" t="s">
        <v>124</v>
      </c>
      <c r="D6" s="134"/>
      <c r="E6" s="134"/>
      <c r="F6" s="134"/>
      <c r="G6" s="135"/>
      <c r="H6" s="140"/>
      <c r="I6" s="41"/>
      <c r="J6" s="41"/>
      <c r="K6" s="151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3"/>
      <c r="X6" s="9"/>
      <c r="Y6" s="10"/>
      <c r="Z6" s="11"/>
    </row>
    <row r="7" spans="1:27" ht="15" thickBot="1" x14ac:dyDescent="0.35">
      <c r="A7" s="13"/>
      <c r="B7" s="4"/>
      <c r="C7" s="139"/>
      <c r="D7" s="136"/>
      <c r="E7" s="136"/>
      <c r="F7" s="136"/>
      <c r="G7" s="137"/>
      <c r="H7" s="141"/>
      <c r="I7" s="42"/>
      <c r="J7" s="42"/>
      <c r="K7" s="154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6"/>
      <c r="X7" s="9"/>
      <c r="Y7" s="10"/>
      <c r="Z7" s="11"/>
    </row>
    <row r="8" spans="1:27" ht="20.100000000000001" customHeight="1" x14ac:dyDescent="0.25">
      <c r="A8" s="173" t="s">
        <v>38</v>
      </c>
      <c r="B8" s="142" t="s">
        <v>39</v>
      </c>
      <c r="C8" s="133" t="s">
        <v>34</v>
      </c>
      <c r="D8" s="133"/>
      <c r="E8" s="110"/>
      <c r="F8" s="144" t="s">
        <v>41</v>
      </c>
      <c r="G8" s="146" t="s">
        <v>42</v>
      </c>
      <c r="H8" s="2" t="s">
        <v>45</v>
      </c>
      <c r="I8" s="44"/>
      <c r="J8" s="45">
        <v>5</v>
      </c>
      <c r="K8" s="46">
        <v>6</v>
      </c>
      <c r="L8" s="46">
        <v>7</v>
      </c>
      <c r="M8" s="47">
        <v>7.5</v>
      </c>
      <c r="N8" s="46">
        <v>8</v>
      </c>
      <c r="O8" s="47">
        <v>8.5</v>
      </c>
      <c r="P8" s="46">
        <v>9</v>
      </c>
      <c r="Q8" s="47">
        <v>9.5</v>
      </c>
      <c r="R8" s="46">
        <v>10</v>
      </c>
      <c r="S8" s="47">
        <v>10.5</v>
      </c>
      <c r="T8" s="46">
        <v>11</v>
      </c>
      <c r="U8" s="46">
        <v>12</v>
      </c>
      <c r="V8" s="46">
        <v>13</v>
      </c>
      <c r="W8" s="46">
        <v>14</v>
      </c>
      <c r="X8" s="46">
        <v>15</v>
      </c>
      <c r="Y8" s="169" t="s">
        <v>115</v>
      </c>
      <c r="Z8" s="171" t="s">
        <v>116</v>
      </c>
      <c r="AA8" s="157" t="s">
        <v>241</v>
      </c>
    </row>
    <row r="9" spans="1:27" ht="20.100000000000001" customHeight="1" thickBot="1" x14ac:dyDescent="0.3">
      <c r="A9" s="174"/>
      <c r="B9" s="143"/>
      <c r="C9" s="102" t="s">
        <v>35</v>
      </c>
      <c r="D9" s="102" t="s">
        <v>36</v>
      </c>
      <c r="E9" s="102" t="s">
        <v>37</v>
      </c>
      <c r="F9" s="145"/>
      <c r="G9" s="147"/>
      <c r="H9" s="14" t="s">
        <v>40</v>
      </c>
      <c r="I9" s="48">
        <v>38</v>
      </c>
      <c r="J9" s="48">
        <v>39</v>
      </c>
      <c r="K9" s="49">
        <v>40</v>
      </c>
      <c r="L9" s="49">
        <v>41</v>
      </c>
      <c r="M9" s="49"/>
      <c r="N9" s="49">
        <v>42</v>
      </c>
      <c r="O9" s="49"/>
      <c r="P9" s="49">
        <v>43</v>
      </c>
      <c r="Q9" s="49"/>
      <c r="R9" s="49">
        <v>44</v>
      </c>
      <c r="S9" s="49"/>
      <c r="T9" s="49">
        <v>45</v>
      </c>
      <c r="U9" s="49">
        <v>46</v>
      </c>
      <c r="V9" s="49">
        <v>47</v>
      </c>
      <c r="W9" s="49">
        <v>48</v>
      </c>
      <c r="X9" s="49"/>
      <c r="Y9" s="170"/>
      <c r="Z9" s="172"/>
      <c r="AA9" s="158"/>
    </row>
    <row r="10" spans="1:27" ht="6" customHeight="1" thickBot="1" x14ac:dyDescent="0.25">
      <c r="A10" s="18"/>
      <c r="B10" s="39"/>
      <c r="C10" s="103"/>
      <c r="D10" s="103"/>
      <c r="E10" s="111"/>
      <c r="F10" s="37"/>
      <c r="G10" s="19"/>
      <c r="H10" s="20"/>
      <c r="I10" s="20"/>
      <c r="J10" s="20"/>
      <c r="K10" s="21"/>
      <c r="L10" s="21"/>
      <c r="M10" s="21"/>
      <c r="N10" s="22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3"/>
      <c r="Z10" s="24"/>
    </row>
    <row r="11" spans="1:27" ht="17.25" customHeight="1" thickBot="1" x14ac:dyDescent="0.35">
      <c r="A11" s="34" t="s">
        <v>206</v>
      </c>
      <c r="B11" s="50" t="s">
        <v>92</v>
      </c>
      <c r="C11" s="104"/>
      <c r="D11" s="104"/>
      <c r="E11" s="104">
        <v>219.95</v>
      </c>
      <c r="F11" s="51">
        <v>141086</v>
      </c>
      <c r="G11" s="52" t="s">
        <v>51</v>
      </c>
      <c r="H11" s="95" t="s">
        <v>231</v>
      </c>
      <c r="I11" s="53"/>
      <c r="J11" s="54"/>
      <c r="K11" s="89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1"/>
      <c r="W11" s="91"/>
      <c r="X11" s="91"/>
      <c r="Y11" s="43">
        <f>SUM(K11:U11)</f>
        <v>0</v>
      </c>
      <c r="Z11" s="118">
        <f t="shared" ref="Z11:Z60" si="0">SUM(Y11*D11)</f>
        <v>0</v>
      </c>
      <c r="AA11" s="67"/>
    </row>
    <row r="12" spans="1:27" ht="15.9" customHeight="1" thickBot="1" x14ac:dyDescent="0.35">
      <c r="A12" s="123" t="s">
        <v>207</v>
      </c>
      <c r="B12" s="50" t="s">
        <v>69</v>
      </c>
      <c r="C12" s="104"/>
      <c r="D12" s="104"/>
      <c r="E12" s="104">
        <v>239.95</v>
      </c>
      <c r="F12" s="51">
        <v>111039</v>
      </c>
      <c r="G12" s="52" t="s">
        <v>61</v>
      </c>
      <c r="H12" s="96" t="s">
        <v>231</v>
      </c>
      <c r="I12" s="55"/>
      <c r="J12" s="56"/>
      <c r="K12" s="92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4"/>
      <c r="W12" s="94"/>
      <c r="X12" s="94"/>
      <c r="Y12" s="43">
        <f t="shared" ref="Y12:Y19" si="1">SUM(K12:U12)</f>
        <v>0</v>
      </c>
      <c r="Z12" s="119">
        <f t="shared" si="0"/>
        <v>0</v>
      </c>
      <c r="AA12" s="67"/>
    </row>
    <row r="13" spans="1:27" ht="15.9" customHeight="1" thickBot="1" x14ac:dyDescent="0.35">
      <c r="A13" s="124" t="s">
        <v>207</v>
      </c>
      <c r="B13" s="50" t="s">
        <v>92</v>
      </c>
      <c r="C13" s="104"/>
      <c r="D13" s="104"/>
      <c r="E13" s="104">
        <v>239.95</v>
      </c>
      <c r="F13" s="51">
        <v>111039</v>
      </c>
      <c r="G13" s="52" t="s">
        <v>51</v>
      </c>
      <c r="H13" s="96" t="s">
        <v>231</v>
      </c>
      <c r="I13" s="55"/>
      <c r="J13" s="56"/>
      <c r="K13" s="92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4"/>
      <c r="W13" s="94"/>
      <c r="X13" s="94"/>
      <c r="Y13" s="43">
        <f t="shared" si="1"/>
        <v>0</v>
      </c>
      <c r="Z13" s="119">
        <f t="shared" si="0"/>
        <v>0</v>
      </c>
      <c r="AA13" s="67"/>
    </row>
    <row r="14" spans="1:27" ht="15.9" customHeight="1" thickBot="1" x14ac:dyDescent="0.35">
      <c r="A14" s="124" t="s">
        <v>207</v>
      </c>
      <c r="B14" s="50" t="s">
        <v>222</v>
      </c>
      <c r="C14" s="104"/>
      <c r="D14" s="104"/>
      <c r="E14" s="104">
        <v>239.95</v>
      </c>
      <c r="F14" s="51">
        <v>111039</v>
      </c>
      <c r="G14" s="52" t="s">
        <v>223</v>
      </c>
      <c r="H14" s="96" t="s">
        <v>231</v>
      </c>
      <c r="I14" s="55"/>
      <c r="J14" s="56"/>
      <c r="K14" s="92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4"/>
      <c r="W14" s="94"/>
      <c r="X14" s="94"/>
      <c r="Y14" s="43">
        <f t="shared" si="1"/>
        <v>0</v>
      </c>
      <c r="Z14" s="119">
        <f t="shared" si="0"/>
        <v>0</v>
      </c>
      <c r="AA14" s="67"/>
    </row>
    <row r="15" spans="1:27" ht="15.9" customHeight="1" thickBot="1" x14ac:dyDescent="0.35">
      <c r="A15" s="123" t="s">
        <v>208</v>
      </c>
      <c r="B15" s="50" t="s">
        <v>69</v>
      </c>
      <c r="C15" s="104"/>
      <c r="D15" s="104"/>
      <c r="E15" s="104">
        <v>239.95</v>
      </c>
      <c r="F15" s="51">
        <v>111040</v>
      </c>
      <c r="G15" s="52" t="s">
        <v>61</v>
      </c>
      <c r="H15" s="96" t="s">
        <v>231</v>
      </c>
      <c r="I15" s="55"/>
      <c r="J15" s="56"/>
      <c r="K15" s="92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4"/>
      <c r="W15" s="94"/>
      <c r="X15" s="94"/>
      <c r="Y15" s="43">
        <f t="shared" si="1"/>
        <v>0</v>
      </c>
      <c r="Z15" s="119">
        <f t="shared" si="0"/>
        <v>0</v>
      </c>
      <c r="AA15" s="67"/>
    </row>
    <row r="16" spans="1:27" ht="15.9" customHeight="1" thickBot="1" x14ac:dyDescent="0.35">
      <c r="A16" s="124" t="s">
        <v>208</v>
      </c>
      <c r="B16" s="50" t="s">
        <v>92</v>
      </c>
      <c r="C16" s="104"/>
      <c r="D16" s="104"/>
      <c r="E16" s="104">
        <v>239.95</v>
      </c>
      <c r="F16" s="51">
        <v>111040</v>
      </c>
      <c r="G16" s="52" t="s">
        <v>51</v>
      </c>
      <c r="H16" s="96" t="s">
        <v>231</v>
      </c>
      <c r="I16" s="55"/>
      <c r="J16" s="56"/>
      <c r="K16" s="92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/>
      <c r="W16" s="94"/>
      <c r="X16" s="94"/>
      <c r="Y16" s="43">
        <f t="shared" si="1"/>
        <v>0</v>
      </c>
      <c r="Z16" s="119">
        <f t="shared" si="0"/>
        <v>0</v>
      </c>
      <c r="AA16" s="67"/>
    </row>
    <row r="17" spans="1:27" ht="15.9" customHeight="1" thickBot="1" x14ac:dyDescent="0.35">
      <c r="A17" s="34" t="s">
        <v>209</v>
      </c>
      <c r="B17" s="50" t="s">
        <v>69</v>
      </c>
      <c r="C17" s="104"/>
      <c r="D17" s="104"/>
      <c r="E17" s="104">
        <v>219.95</v>
      </c>
      <c r="F17" s="51">
        <v>141085</v>
      </c>
      <c r="G17" s="52" t="s">
        <v>61</v>
      </c>
      <c r="H17" s="96" t="s">
        <v>231</v>
      </c>
      <c r="I17" s="55"/>
      <c r="J17" s="56"/>
      <c r="K17" s="92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4"/>
      <c r="W17" s="94"/>
      <c r="X17" s="94"/>
      <c r="Y17" s="43">
        <f t="shared" si="1"/>
        <v>0</v>
      </c>
      <c r="Z17" s="119">
        <f t="shared" si="0"/>
        <v>0</v>
      </c>
      <c r="AA17" s="67"/>
    </row>
    <row r="18" spans="1:27" ht="15.9" customHeight="1" thickBot="1" x14ac:dyDescent="0.35">
      <c r="A18" s="98" t="s">
        <v>209</v>
      </c>
      <c r="B18" s="50" t="s">
        <v>92</v>
      </c>
      <c r="C18" s="104"/>
      <c r="D18" s="104"/>
      <c r="E18" s="104">
        <v>219.95</v>
      </c>
      <c r="F18" s="51">
        <v>141085</v>
      </c>
      <c r="G18" s="52" t="s">
        <v>51</v>
      </c>
      <c r="H18" s="96" t="s">
        <v>231</v>
      </c>
      <c r="I18" s="55"/>
      <c r="J18" s="56"/>
      <c r="K18" s="92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4"/>
      <c r="W18" s="94"/>
      <c r="X18" s="94"/>
      <c r="Y18" s="43">
        <f t="shared" si="1"/>
        <v>0</v>
      </c>
      <c r="Z18" s="119">
        <f t="shared" si="0"/>
        <v>0</v>
      </c>
      <c r="AA18" s="67"/>
    </row>
    <row r="19" spans="1:27" ht="15.9" customHeight="1" x14ac:dyDescent="0.3">
      <c r="A19" s="33" t="s">
        <v>0</v>
      </c>
      <c r="B19" s="57" t="s">
        <v>69</v>
      </c>
      <c r="C19" s="105"/>
      <c r="D19" s="105"/>
      <c r="E19" s="112">
        <v>219.95</v>
      </c>
      <c r="F19" s="58" t="s">
        <v>85</v>
      </c>
      <c r="G19" s="59" t="s">
        <v>61</v>
      </c>
      <c r="H19" s="96" t="s">
        <v>231</v>
      </c>
      <c r="I19" s="55"/>
      <c r="J19" s="60"/>
      <c r="K19" s="31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17"/>
      <c r="X19" s="17"/>
      <c r="Y19" s="43">
        <f t="shared" si="1"/>
        <v>0</v>
      </c>
      <c r="Z19" s="120">
        <f t="shared" si="0"/>
        <v>0</v>
      </c>
      <c r="AA19" s="67"/>
    </row>
    <row r="20" spans="1:27" ht="15.9" customHeight="1" thickBot="1" x14ac:dyDescent="0.35">
      <c r="A20" s="99" t="s">
        <v>0</v>
      </c>
      <c r="B20" s="62" t="s">
        <v>83</v>
      </c>
      <c r="C20" s="106"/>
      <c r="D20" s="106"/>
      <c r="E20" s="113">
        <v>219.95</v>
      </c>
      <c r="F20" s="63" t="s">
        <v>85</v>
      </c>
      <c r="G20" s="64" t="s">
        <v>52</v>
      </c>
      <c r="H20" s="96" t="s">
        <v>231</v>
      </c>
      <c r="I20" s="55"/>
      <c r="J20" s="60"/>
      <c r="K20" s="2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7"/>
      <c r="X20" s="17"/>
      <c r="Y20" s="16">
        <f>SUM(K11:V19)</f>
        <v>0</v>
      </c>
      <c r="Z20" s="121">
        <f t="shared" si="0"/>
        <v>0</v>
      </c>
      <c r="AA20" s="67"/>
    </row>
    <row r="21" spans="1:27" ht="15.9" customHeight="1" thickBot="1" x14ac:dyDescent="0.35">
      <c r="A21" s="15" t="s">
        <v>1</v>
      </c>
      <c r="B21" s="62" t="s">
        <v>69</v>
      </c>
      <c r="C21" s="106"/>
      <c r="D21" s="106"/>
      <c r="E21" s="113">
        <v>219.95</v>
      </c>
      <c r="F21" s="63" t="s">
        <v>113</v>
      </c>
      <c r="G21" s="64" t="s">
        <v>61</v>
      </c>
      <c r="H21" s="96" t="s">
        <v>169</v>
      </c>
      <c r="I21" s="55"/>
      <c r="J21" s="56"/>
      <c r="K21" s="2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  <c r="W21" s="17"/>
      <c r="X21" s="17"/>
      <c r="Y21" s="43">
        <f t="shared" ref="Y21:Y23" si="2">SUM(K21:U21)</f>
        <v>0</v>
      </c>
      <c r="Z21" s="121">
        <f t="shared" si="0"/>
        <v>0</v>
      </c>
      <c r="AA21" s="67"/>
    </row>
    <row r="22" spans="1:27" ht="15.9" customHeight="1" thickBot="1" x14ac:dyDescent="0.35">
      <c r="A22" s="99" t="s">
        <v>1</v>
      </c>
      <c r="B22" s="62" t="s">
        <v>92</v>
      </c>
      <c r="C22" s="106"/>
      <c r="D22" s="106"/>
      <c r="E22" s="113">
        <v>219.95</v>
      </c>
      <c r="F22" s="63" t="s">
        <v>113</v>
      </c>
      <c r="G22" s="64" t="s">
        <v>51</v>
      </c>
      <c r="H22" s="96" t="s">
        <v>169</v>
      </c>
      <c r="I22" s="55"/>
      <c r="J22" s="56"/>
      <c r="K22" s="2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  <c r="W22" s="17"/>
      <c r="X22" s="17"/>
      <c r="Y22" s="43">
        <f t="shared" si="2"/>
        <v>0</v>
      </c>
      <c r="Z22" s="121">
        <f t="shared" si="0"/>
        <v>0</v>
      </c>
      <c r="AA22" s="67"/>
    </row>
    <row r="23" spans="1:27" ht="15.9" customHeight="1" x14ac:dyDescent="0.3">
      <c r="A23" s="99" t="s">
        <v>1</v>
      </c>
      <c r="B23" s="62" t="s">
        <v>77</v>
      </c>
      <c r="C23" s="106"/>
      <c r="D23" s="106"/>
      <c r="E23" s="113">
        <v>219.95</v>
      </c>
      <c r="F23" s="63" t="s">
        <v>113</v>
      </c>
      <c r="G23" s="64" t="s">
        <v>44</v>
      </c>
      <c r="H23" s="96" t="s">
        <v>169</v>
      </c>
      <c r="I23" s="55"/>
      <c r="J23" s="56"/>
      <c r="K23" s="2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  <c r="W23" s="17"/>
      <c r="X23" s="17"/>
      <c r="Y23" s="43">
        <f t="shared" si="2"/>
        <v>0</v>
      </c>
      <c r="Z23" s="121">
        <f t="shared" si="0"/>
        <v>0</v>
      </c>
      <c r="AA23" s="67"/>
    </row>
    <row r="24" spans="1:27" ht="15.9" customHeight="1" x14ac:dyDescent="0.3">
      <c r="A24" s="15" t="s">
        <v>240</v>
      </c>
      <c r="B24" s="62" t="s">
        <v>69</v>
      </c>
      <c r="C24" s="106"/>
      <c r="D24" s="106"/>
      <c r="E24" s="113">
        <v>219.95</v>
      </c>
      <c r="F24" s="63">
        <v>121560</v>
      </c>
      <c r="G24" s="64" t="s">
        <v>61</v>
      </c>
      <c r="H24" s="96" t="s">
        <v>232</v>
      </c>
      <c r="I24" s="65"/>
      <c r="J24" s="60"/>
      <c r="K24" s="26"/>
      <c r="L24" s="16"/>
      <c r="M24" s="17"/>
      <c r="N24" s="16"/>
      <c r="O24" s="17"/>
      <c r="P24" s="16"/>
      <c r="Q24" s="17"/>
      <c r="R24" s="16"/>
      <c r="S24" s="17"/>
      <c r="T24" s="16"/>
      <c r="U24" s="16"/>
      <c r="V24" s="16"/>
      <c r="W24" s="16"/>
      <c r="X24" s="17"/>
      <c r="Y24" s="16">
        <f>SUM(I24,J24,K24,L24,N24,P24,R24,T24,U24,V24,W24)</f>
        <v>0</v>
      </c>
      <c r="Z24" s="121">
        <f>SUM(Y24*D24)</f>
        <v>0</v>
      </c>
      <c r="AA24" s="67"/>
    </row>
    <row r="25" spans="1:27" ht="15.9" customHeight="1" x14ac:dyDescent="0.3">
      <c r="A25" s="99" t="s">
        <v>240</v>
      </c>
      <c r="B25" s="62" t="s">
        <v>96</v>
      </c>
      <c r="C25" s="106"/>
      <c r="D25" s="106"/>
      <c r="E25" s="113">
        <v>219.95</v>
      </c>
      <c r="F25" s="63">
        <v>121560</v>
      </c>
      <c r="G25" s="64" t="s">
        <v>97</v>
      </c>
      <c r="H25" s="96" t="s">
        <v>232</v>
      </c>
      <c r="I25" s="65"/>
      <c r="J25" s="60"/>
      <c r="K25" s="26"/>
      <c r="L25" s="16"/>
      <c r="M25" s="17"/>
      <c r="N25" s="16"/>
      <c r="O25" s="17"/>
      <c r="P25" s="16"/>
      <c r="Q25" s="17"/>
      <c r="R25" s="16"/>
      <c r="S25" s="17"/>
      <c r="T25" s="16"/>
      <c r="U25" s="16"/>
      <c r="V25" s="16"/>
      <c r="W25" s="16"/>
      <c r="X25" s="17"/>
      <c r="Y25" s="16">
        <f>SUM(I25,J25,K25,L25,N25,P25,R25,T25,U25,V25,W25)</f>
        <v>0</v>
      </c>
      <c r="Z25" s="121">
        <f>SUM(Y25*D25)</f>
        <v>0</v>
      </c>
      <c r="AA25" s="67"/>
    </row>
    <row r="26" spans="1:27" ht="15.9" customHeight="1" x14ac:dyDescent="0.3">
      <c r="A26" s="15" t="s">
        <v>2</v>
      </c>
      <c r="B26" s="62" t="s">
        <v>102</v>
      </c>
      <c r="C26" s="106"/>
      <c r="D26" s="106"/>
      <c r="E26" s="113">
        <v>229.95</v>
      </c>
      <c r="F26" s="63" t="s">
        <v>106</v>
      </c>
      <c r="G26" s="64" t="s">
        <v>104</v>
      </c>
      <c r="H26" s="96" t="s">
        <v>182</v>
      </c>
      <c r="I26" s="55"/>
      <c r="J26" s="56"/>
      <c r="K26" s="26"/>
      <c r="L26" s="16"/>
      <c r="M26" s="17"/>
      <c r="N26" s="16"/>
      <c r="O26" s="17"/>
      <c r="P26" s="16"/>
      <c r="Q26" s="17"/>
      <c r="R26" s="16"/>
      <c r="S26" s="17"/>
      <c r="T26" s="16"/>
      <c r="U26" s="16"/>
      <c r="V26" s="16"/>
      <c r="W26" s="17"/>
      <c r="X26" s="17"/>
      <c r="Y26" s="16">
        <f>SUM(K26,L26,N26,P26,R26,T26,U26,V26)</f>
        <v>0</v>
      </c>
      <c r="Z26" s="121">
        <f t="shared" si="0"/>
        <v>0</v>
      </c>
      <c r="AA26" s="67"/>
    </row>
    <row r="27" spans="1:27" ht="15.9" customHeight="1" x14ac:dyDescent="0.3">
      <c r="A27" s="15" t="s">
        <v>3</v>
      </c>
      <c r="B27" s="62" t="s">
        <v>69</v>
      </c>
      <c r="C27" s="106"/>
      <c r="D27" s="106"/>
      <c r="E27" s="113">
        <v>189.95</v>
      </c>
      <c r="F27" s="63" t="s">
        <v>94</v>
      </c>
      <c r="G27" s="64" t="s">
        <v>61</v>
      </c>
      <c r="H27" s="96" t="s">
        <v>231</v>
      </c>
      <c r="I27" s="55"/>
      <c r="J27" s="56"/>
      <c r="K27" s="2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7"/>
      <c r="Y27" s="16">
        <f>SUM(K21:W26)</f>
        <v>0</v>
      </c>
      <c r="Z27" s="121">
        <f t="shared" si="0"/>
        <v>0</v>
      </c>
      <c r="AA27" s="67"/>
    </row>
    <row r="28" spans="1:27" ht="15.9" customHeight="1" x14ac:dyDescent="0.3">
      <c r="A28" s="99" t="s">
        <v>3</v>
      </c>
      <c r="B28" s="62" t="s">
        <v>83</v>
      </c>
      <c r="C28" s="106"/>
      <c r="D28" s="106"/>
      <c r="E28" s="113">
        <v>189.95</v>
      </c>
      <c r="F28" s="63" t="s">
        <v>94</v>
      </c>
      <c r="G28" s="64" t="s">
        <v>52</v>
      </c>
      <c r="H28" s="96" t="s">
        <v>231</v>
      </c>
      <c r="I28" s="55"/>
      <c r="J28" s="56"/>
      <c r="K28" s="2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7"/>
      <c r="Y28" s="16">
        <f>SUM(K22:W27)</f>
        <v>0</v>
      </c>
      <c r="Z28" s="121">
        <f t="shared" si="0"/>
        <v>0</v>
      </c>
      <c r="AA28" s="67"/>
    </row>
    <row r="29" spans="1:27" ht="15.9" customHeight="1" x14ac:dyDescent="0.3">
      <c r="A29" s="15" t="s">
        <v>180</v>
      </c>
      <c r="B29" s="62" t="s">
        <v>69</v>
      </c>
      <c r="C29" s="106"/>
      <c r="D29" s="106"/>
      <c r="E29" s="113">
        <v>189.95</v>
      </c>
      <c r="F29" s="63">
        <v>121570</v>
      </c>
      <c r="G29" s="64" t="s">
        <v>61</v>
      </c>
      <c r="H29" s="96" t="s">
        <v>177</v>
      </c>
      <c r="I29" s="55"/>
      <c r="J29" s="56"/>
      <c r="K29" s="2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7"/>
      <c r="Y29" s="16">
        <f>SUM(K23:W28)</f>
        <v>0</v>
      </c>
      <c r="Z29" s="121">
        <f t="shared" si="0"/>
        <v>0</v>
      </c>
      <c r="AA29" s="67"/>
    </row>
    <row r="30" spans="1:27" ht="15.9" customHeight="1" x14ac:dyDescent="0.3">
      <c r="A30" s="117" t="s">
        <v>120</v>
      </c>
      <c r="B30" s="62" t="s">
        <v>126</v>
      </c>
      <c r="C30" s="106"/>
      <c r="D30" s="106"/>
      <c r="E30" s="106">
        <v>199.95</v>
      </c>
      <c r="F30" s="63" t="s">
        <v>127</v>
      </c>
      <c r="G30" s="64" t="s">
        <v>52</v>
      </c>
      <c r="H30" s="96" t="s">
        <v>169</v>
      </c>
      <c r="I30" s="55"/>
      <c r="J30" s="56"/>
      <c r="K30" s="2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7"/>
      <c r="X30" s="17"/>
      <c r="Y30" s="16">
        <f>SUM(K17:V29)</f>
        <v>0</v>
      </c>
      <c r="Z30" s="121">
        <f t="shared" si="0"/>
        <v>0</v>
      </c>
      <c r="AA30" s="67"/>
    </row>
    <row r="31" spans="1:27" ht="15.9" customHeight="1" x14ac:dyDescent="0.3">
      <c r="A31" s="15" t="s">
        <v>238</v>
      </c>
      <c r="B31" s="62" t="s">
        <v>69</v>
      </c>
      <c r="C31" s="106"/>
      <c r="D31" s="113"/>
      <c r="E31" s="113">
        <v>189.95</v>
      </c>
      <c r="F31" s="63">
        <v>121561</v>
      </c>
      <c r="G31" s="64" t="s">
        <v>61</v>
      </c>
      <c r="H31" s="96" t="s">
        <v>231</v>
      </c>
      <c r="I31" s="55"/>
      <c r="J31" s="56"/>
      <c r="K31" s="2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7"/>
      <c r="Y31" s="16">
        <f>SUM(K52:V60)</f>
        <v>0</v>
      </c>
      <c r="Z31" s="121">
        <f>SUM(Y31*D31)</f>
        <v>0</v>
      </c>
      <c r="AA31" s="67"/>
    </row>
    <row r="32" spans="1:27" ht="15.9" customHeight="1" x14ac:dyDescent="0.3">
      <c r="A32" s="99" t="s">
        <v>238</v>
      </c>
      <c r="B32" s="62" t="s">
        <v>92</v>
      </c>
      <c r="C32" s="106"/>
      <c r="D32" s="113"/>
      <c r="E32" s="113">
        <v>189.95</v>
      </c>
      <c r="F32" s="63">
        <v>121561</v>
      </c>
      <c r="G32" s="64" t="s">
        <v>51</v>
      </c>
      <c r="H32" s="96" t="s">
        <v>231</v>
      </c>
      <c r="I32" s="55"/>
      <c r="J32" s="56"/>
      <c r="K32" s="2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7"/>
      <c r="Y32" s="16">
        <f>SUM(K52:V60)</f>
        <v>0</v>
      </c>
      <c r="Z32" s="121">
        <f>SUM(Y32*D32)</f>
        <v>0</v>
      </c>
      <c r="AA32" s="67"/>
    </row>
    <row r="33" spans="1:27" ht="15.9" customHeight="1" x14ac:dyDescent="0.3">
      <c r="A33" s="15" t="s">
        <v>210</v>
      </c>
      <c r="B33" s="62" t="s">
        <v>69</v>
      </c>
      <c r="C33" s="106"/>
      <c r="D33" s="106"/>
      <c r="E33" s="113">
        <v>199.95</v>
      </c>
      <c r="F33" s="63">
        <v>121595</v>
      </c>
      <c r="G33" s="59" t="s">
        <v>61</v>
      </c>
      <c r="H33" s="96" t="s">
        <v>169</v>
      </c>
      <c r="I33" s="55"/>
      <c r="J33" s="56"/>
      <c r="K33" s="31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9"/>
      <c r="W33" s="9"/>
      <c r="X33" s="9"/>
      <c r="Y33" s="30">
        <f t="shared" ref="Y33:Y37" si="3">SUM(K33:U33)</f>
        <v>0</v>
      </c>
      <c r="Z33" s="121">
        <f t="shared" si="0"/>
        <v>0</v>
      </c>
      <c r="AA33" s="67"/>
    </row>
    <row r="34" spans="1:27" ht="15.9" customHeight="1" x14ac:dyDescent="0.3">
      <c r="A34" s="99" t="s">
        <v>210</v>
      </c>
      <c r="B34" s="62" t="s">
        <v>92</v>
      </c>
      <c r="C34" s="106"/>
      <c r="D34" s="106"/>
      <c r="E34" s="113">
        <v>199.95</v>
      </c>
      <c r="F34" s="63">
        <v>121595</v>
      </c>
      <c r="G34" s="59" t="s">
        <v>51</v>
      </c>
      <c r="H34" s="96" t="s">
        <v>169</v>
      </c>
      <c r="I34" s="55"/>
      <c r="J34" s="56"/>
      <c r="K34" s="31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17"/>
      <c r="W34" s="17"/>
      <c r="X34" s="17"/>
      <c r="Y34" s="30">
        <f t="shared" si="3"/>
        <v>0</v>
      </c>
      <c r="Z34" s="121">
        <f t="shared" si="0"/>
        <v>0</v>
      </c>
      <c r="AA34" s="67"/>
    </row>
    <row r="35" spans="1:27" ht="15.9" customHeight="1" x14ac:dyDescent="0.3">
      <c r="A35" s="15" t="s">
        <v>211</v>
      </c>
      <c r="B35" s="62" t="s">
        <v>69</v>
      </c>
      <c r="C35" s="106"/>
      <c r="D35" s="106"/>
      <c r="E35" s="113">
        <v>219.95</v>
      </c>
      <c r="F35" s="63">
        <v>151077</v>
      </c>
      <c r="G35" s="59" t="s">
        <v>61</v>
      </c>
      <c r="H35" s="96" t="s">
        <v>169</v>
      </c>
      <c r="I35" s="55"/>
      <c r="J35" s="56"/>
      <c r="K35" s="31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17"/>
      <c r="W35" s="17"/>
      <c r="X35" s="17"/>
      <c r="Y35" s="30">
        <f t="shared" si="3"/>
        <v>0</v>
      </c>
      <c r="Z35" s="121">
        <f t="shared" si="0"/>
        <v>0</v>
      </c>
      <c r="AA35" s="67"/>
    </row>
    <row r="36" spans="1:27" ht="15.9" customHeight="1" x14ac:dyDescent="0.3">
      <c r="A36" s="99" t="s">
        <v>211</v>
      </c>
      <c r="B36" s="62" t="s">
        <v>92</v>
      </c>
      <c r="C36" s="106"/>
      <c r="D36" s="106"/>
      <c r="E36" s="113">
        <v>219.95</v>
      </c>
      <c r="F36" s="63">
        <v>151077</v>
      </c>
      <c r="G36" s="59" t="s">
        <v>51</v>
      </c>
      <c r="H36" s="96" t="s">
        <v>169</v>
      </c>
      <c r="I36" s="55"/>
      <c r="J36" s="56"/>
      <c r="K36" s="31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17"/>
      <c r="W36" s="17"/>
      <c r="X36" s="17"/>
      <c r="Y36" s="30">
        <f t="shared" si="3"/>
        <v>0</v>
      </c>
      <c r="Z36" s="121">
        <f t="shared" si="0"/>
        <v>0</v>
      </c>
      <c r="AA36" s="67"/>
    </row>
    <row r="37" spans="1:27" ht="15.9" customHeight="1" x14ac:dyDescent="0.3">
      <c r="A37" s="99" t="s">
        <v>211</v>
      </c>
      <c r="B37" s="62" t="s">
        <v>77</v>
      </c>
      <c r="C37" s="106"/>
      <c r="D37" s="106"/>
      <c r="E37" s="113">
        <v>219.95</v>
      </c>
      <c r="F37" s="63">
        <v>151077</v>
      </c>
      <c r="G37" s="64" t="s">
        <v>44</v>
      </c>
      <c r="H37" s="96" t="s">
        <v>169</v>
      </c>
      <c r="I37" s="55"/>
      <c r="J37" s="56"/>
      <c r="K37" s="31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17"/>
      <c r="W37" s="17"/>
      <c r="X37" s="17"/>
      <c r="Y37" s="30">
        <f t="shared" si="3"/>
        <v>0</v>
      </c>
      <c r="Z37" s="121">
        <f t="shared" si="0"/>
        <v>0</v>
      </c>
      <c r="AA37" s="67"/>
    </row>
    <row r="38" spans="1:27" ht="15.9" customHeight="1" x14ac:dyDescent="0.3">
      <c r="A38" s="15" t="s">
        <v>237</v>
      </c>
      <c r="B38" s="62" t="s">
        <v>69</v>
      </c>
      <c r="C38" s="106"/>
      <c r="D38" s="106"/>
      <c r="E38" s="113">
        <v>239.95</v>
      </c>
      <c r="F38" s="63">
        <v>161191</v>
      </c>
      <c r="G38" s="64" t="s">
        <v>61</v>
      </c>
      <c r="H38" s="96" t="s">
        <v>231</v>
      </c>
      <c r="I38" s="55"/>
      <c r="J38" s="60"/>
      <c r="K38" s="2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7"/>
      <c r="X38" s="17"/>
      <c r="Y38" s="16">
        <f>SUM(K19:V30)</f>
        <v>0</v>
      </c>
      <c r="Z38" s="121">
        <f>SUM(Y38*D38)</f>
        <v>0</v>
      </c>
      <c r="AA38" s="67"/>
    </row>
    <row r="39" spans="1:27" ht="15.9" customHeight="1" x14ac:dyDescent="0.3">
      <c r="A39" s="99" t="s">
        <v>237</v>
      </c>
      <c r="B39" s="62" t="s">
        <v>82</v>
      </c>
      <c r="C39" s="106"/>
      <c r="D39" s="106"/>
      <c r="E39" s="113">
        <v>239.95</v>
      </c>
      <c r="F39" s="63">
        <v>161191</v>
      </c>
      <c r="G39" s="64" t="s">
        <v>71</v>
      </c>
      <c r="H39" s="96" t="s">
        <v>231</v>
      </c>
      <c r="I39" s="55"/>
      <c r="J39" s="60"/>
      <c r="K39" s="2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7"/>
      <c r="X39" s="17"/>
      <c r="Y39" s="16">
        <f>SUM(K20:V38)</f>
        <v>0</v>
      </c>
      <c r="Z39" s="121">
        <f>SUM(Y39*D39)</f>
        <v>0</v>
      </c>
      <c r="AA39" s="67"/>
    </row>
    <row r="40" spans="1:27" ht="15.9" customHeight="1" x14ac:dyDescent="0.3">
      <c r="A40" s="99" t="s">
        <v>237</v>
      </c>
      <c r="B40" s="62" t="s">
        <v>77</v>
      </c>
      <c r="C40" s="106"/>
      <c r="D40" s="106"/>
      <c r="E40" s="113">
        <v>239.95</v>
      </c>
      <c r="F40" s="63">
        <v>161191</v>
      </c>
      <c r="G40" s="64" t="s">
        <v>44</v>
      </c>
      <c r="H40" s="96" t="s">
        <v>231</v>
      </c>
      <c r="I40" s="55"/>
      <c r="J40" s="60"/>
      <c r="K40" s="2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7"/>
      <c r="X40" s="17"/>
      <c r="Y40" s="16">
        <f>SUM(K21:V39)</f>
        <v>0</v>
      </c>
      <c r="Z40" s="121">
        <f>SUM(Y40*D40)</f>
        <v>0</v>
      </c>
      <c r="AA40" s="67"/>
    </row>
    <row r="41" spans="1:27" ht="15.9" customHeight="1" x14ac:dyDescent="0.3">
      <c r="A41" s="15" t="s">
        <v>185</v>
      </c>
      <c r="B41" s="62" t="s">
        <v>186</v>
      </c>
      <c r="C41" s="106"/>
      <c r="D41" s="106"/>
      <c r="E41" s="113">
        <v>209.95</v>
      </c>
      <c r="F41" s="63">
        <v>181056</v>
      </c>
      <c r="G41" s="64" t="s">
        <v>52</v>
      </c>
      <c r="H41" s="96" t="s">
        <v>182</v>
      </c>
      <c r="I41" s="55"/>
      <c r="J41" s="56"/>
      <c r="K41" s="26"/>
      <c r="L41" s="16"/>
      <c r="M41" s="17"/>
      <c r="N41" s="16"/>
      <c r="O41" s="17"/>
      <c r="P41" s="16"/>
      <c r="Q41" s="17"/>
      <c r="R41" s="16"/>
      <c r="S41" s="17"/>
      <c r="T41" s="16"/>
      <c r="U41" s="16"/>
      <c r="V41" s="16"/>
      <c r="W41" s="17"/>
      <c r="X41" s="17"/>
      <c r="Y41" s="16">
        <f>SUM(K41,L41,N41,P41,R41,T41,U41,V41)</f>
        <v>0</v>
      </c>
      <c r="Z41" s="121">
        <f t="shared" si="0"/>
        <v>0</v>
      </c>
      <c r="AA41" s="67"/>
    </row>
    <row r="42" spans="1:27" ht="15.9" customHeight="1" x14ac:dyDescent="0.3">
      <c r="A42" s="15" t="s">
        <v>4</v>
      </c>
      <c r="B42" s="62" t="s">
        <v>69</v>
      </c>
      <c r="C42" s="106"/>
      <c r="D42" s="106"/>
      <c r="E42" s="113">
        <v>219.95</v>
      </c>
      <c r="F42" s="63" t="s">
        <v>105</v>
      </c>
      <c r="G42" s="64" t="s">
        <v>61</v>
      </c>
      <c r="H42" s="96" t="s">
        <v>182</v>
      </c>
      <c r="I42" s="55"/>
      <c r="J42" s="60"/>
      <c r="K42" s="26"/>
      <c r="L42" s="16"/>
      <c r="M42" s="17"/>
      <c r="N42" s="16"/>
      <c r="O42" s="17"/>
      <c r="P42" s="16"/>
      <c r="Q42" s="17"/>
      <c r="R42" s="16"/>
      <c r="S42" s="17"/>
      <c r="T42" s="16"/>
      <c r="U42" s="16"/>
      <c r="V42" s="16"/>
      <c r="W42" s="16"/>
      <c r="X42" s="17"/>
      <c r="Y42" s="16">
        <f>SUM(K37:W41)</f>
        <v>0</v>
      </c>
      <c r="Z42" s="121">
        <f t="shared" si="0"/>
        <v>0</v>
      </c>
      <c r="AA42" s="67"/>
    </row>
    <row r="43" spans="1:27" ht="15.9" customHeight="1" x14ac:dyDescent="0.3">
      <c r="A43" s="99" t="s">
        <v>4</v>
      </c>
      <c r="B43" s="62" t="s">
        <v>92</v>
      </c>
      <c r="C43" s="106"/>
      <c r="D43" s="106"/>
      <c r="E43" s="113">
        <v>219.95</v>
      </c>
      <c r="F43" s="63" t="s">
        <v>105</v>
      </c>
      <c r="G43" s="64" t="s">
        <v>51</v>
      </c>
      <c r="H43" s="96" t="s">
        <v>182</v>
      </c>
      <c r="I43" s="55"/>
      <c r="J43" s="60"/>
      <c r="K43" s="26"/>
      <c r="L43" s="16"/>
      <c r="M43" s="17"/>
      <c r="N43" s="16"/>
      <c r="O43" s="17"/>
      <c r="P43" s="16"/>
      <c r="Q43" s="17"/>
      <c r="R43" s="16"/>
      <c r="S43" s="17"/>
      <c r="T43" s="16"/>
      <c r="U43" s="16"/>
      <c r="V43" s="16"/>
      <c r="W43" s="16"/>
      <c r="X43" s="17"/>
      <c r="Y43" s="16">
        <f>SUM(K24:W42)</f>
        <v>0</v>
      </c>
      <c r="Z43" s="121">
        <f t="shared" si="0"/>
        <v>0</v>
      </c>
      <c r="AA43" s="67"/>
    </row>
    <row r="44" spans="1:27" ht="15.9" customHeight="1" x14ac:dyDescent="0.3">
      <c r="A44" s="15" t="s">
        <v>5</v>
      </c>
      <c r="B44" s="62" t="s">
        <v>73</v>
      </c>
      <c r="C44" s="106"/>
      <c r="D44" s="106"/>
      <c r="E44" s="113">
        <v>189.95</v>
      </c>
      <c r="F44" s="63" t="s">
        <v>75</v>
      </c>
      <c r="G44" s="64" t="s">
        <v>61</v>
      </c>
      <c r="H44" s="96" t="s">
        <v>182</v>
      </c>
      <c r="I44" s="66"/>
      <c r="J44" s="67"/>
      <c r="K44" s="26"/>
      <c r="L44" s="16"/>
      <c r="M44" s="17"/>
      <c r="N44" s="16"/>
      <c r="O44" s="17"/>
      <c r="P44" s="16"/>
      <c r="Q44" s="17"/>
      <c r="R44" s="16"/>
      <c r="S44" s="17"/>
      <c r="T44" s="16"/>
      <c r="U44" s="16"/>
      <c r="V44" s="16"/>
      <c r="W44" s="17"/>
      <c r="X44" s="17"/>
      <c r="Y44" s="16">
        <f>SUM(I44,J44,K44,L44,N44,P44,R44,T44,U44,V44)</f>
        <v>0</v>
      </c>
      <c r="Z44" s="121">
        <f t="shared" si="0"/>
        <v>0</v>
      </c>
      <c r="AA44" s="67"/>
    </row>
    <row r="45" spans="1:27" ht="15.9" customHeight="1" x14ac:dyDescent="0.3">
      <c r="A45" s="99" t="s">
        <v>5</v>
      </c>
      <c r="B45" s="62" t="s">
        <v>74</v>
      </c>
      <c r="C45" s="106"/>
      <c r="D45" s="106"/>
      <c r="E45" s="113">
        <v>189.95</v>
      </c>
      <c r="F45" s="63" t="s">
        <v>75</v>
      </c>
      <c r="G45" s="64" t="s">
        <v>148</v>
      </c>
      <c r="H45" s="96" t="s">
        <v>182</v>
      </c>
      <c r="I45" s="65"/>
      <c r="J45" s="60"/>
      <c r="K45" s="26"/>
      <c r="L45" s="16"/>
      <c r="M45" s="17"/>
      <c r="N45" s="16"/>
      <c r="O45" s="17"/>
      <c r="P45" s="16"/>
      <c r="Q45" s="17"/>
      <c r="R45" s="16"/>
      <c r="S45" s="17"/>
      <c r="T45" s="16"/>
      <c r="U45" s="16"/>
      <c r="V45" s="16"/>
      <c r="W45" s="17"/>
      <c r="X45" s="17"/>
      <c r="Y45" s="16">
        <f t="shared" ref="Y45:Y46" si="4">SUM(I45,J45,K45,L45,N45,P45,R45,T45,U45,V45)</f>
        <v>0</v>
      </c>
      <c r="Z45" s="121">
        <f t="shared" si="0"/>
        <v>0</v>
      </c>
      <c r="AA45" s="67"/>
    </row>
    <row r="46" spans="1:27" ht="15.9" customHeight="1" x14ac:dyDescent="0.3">
      <c r="A46" s="99" t="s">
        <v>5</v>
      </c>
      <c r="B46" s="62" t="s">
        <v>72</v>
      </c>
      <c r="C46" s="106"/>
      <c r="D46" s="106"/>
      <c r="E46" s="113">
        <v>189.95</v>
      </c>
      <c r="F46" s="63" t="s">
        <v>75</v>
      </c>
      <c r="G46" s="64" t="s">
        <v>76</v>
      </c>
      <c r="H46" s="96" t="s">
        <v>182</v>
      </c>
      <c r="I46" s="65"/>
      <c r="J46" s="60"/>
      <c r="K46" s="26"/>
      <c r="L46" s="16"/>
      <c r="M46" s="17"/>
      <c r="N46" s="16"/>
      <c r="O46" s="17"/>
      <c r="P46" s="16"/>
      <c r="Q46" s="17"/>
      <c r="R46" s="16"/>
      <c r="S46" s="17"/>
      <c r="T46" s="16"/>
      <c r="U46" s="16"/>
      <c r="V46" s="16"/>
      <c r="W46" s="17"/>
      <c r="X46" s="17"/>
      <c r="Y46" s="16">
        <f t="shared" si="4"/>
        <v>0</v>
      </c>
      <c r="Z46" s="121">
        <f t="shared" si="0"/>
        <v>0</v>
      </c>
      <c r="AA46" s="67"/>
    </row>
    <row r="47" spans="1:27" ht="15.9" customHeight="1" x14ac:dyDescent="0.3">
      <c r="A47" s="15" t="s">
        <v>6</v>
      </c>
      <c r="B47" s="62" t="s">
        <v>69</v>
      </c>
      <c r="C47" s="106"/>
      <c r="D47" s="106"/>
      <c r="E47" s="113">
        <v>229.95</v>
      </c>
      <c r="F47" s="63" t="s">
        <v>90</v>
      </c>
      <c r="G47" s="100" t="s">
        <v>61</v>
      </c>
      <c r="H47" s="96" t="s">
        <v>231</v>
      </c>
      <c r="I47" s="55"/>
      <c r="J47" s="56"/>
      <c r="K47" s="2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7"/>
      <c r="W47" s="17"/>
      <c r="X47" s="17"/>
      <c r="Y47" s="16">
        <f t="shared" ref="Y47:Y50" si="5">SUM(K47:U47)</f>
        <v>0</v>
      </c>
      <c r="Z47" s="121">
        <f t="shared" si="0"/>
        <v>0</v>
      </c>
      <c r="AA47" s="67"/>
    </row>
    <row r="48" spans="1:27" ht="15.9" customHeight="1" x14ac:dyDescent="0.3">
      <c r="A48" s="99" t="s">
        <v>6</v>
      </c>
      <c r="B48" s="62" t="s">
        <v>142</v>
      </c>
      <c r="C48" s="106"/>
      <c r="D48" s="106"/>
      <c r="E48" s="113">
        <v>229.95</v>
      </c>
      <c r="F48" s="63" t="s">
        <v>91</v>
      </c>
      <c r="G48" s="64" t="s">
        <v>233</v>
      </c>
      <c r="H48" s="96" t="s">
        <v>231</v>
      </c>
      <c r="I48" s="55"/>
      <c r="J48" s="56"/>
      <c r="K48" s="2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7"/>
      <c r="W48" s="17"/>
      <c r="X48" s="17"/>
      <c r="Y48" s="16">
        <f t="shared" si="5"/>
        <v>0</v>
      </c>
      <c r="Z48" s="121">
        <f t="shared" si="0"/>
        <v>0</v>
      </c>
      <c r="AA48" s="67"/>
    </row>
    <row r="49" spans="1:27" ht="15.9" customHeight="1" x14ac:dyDescent="0.3">
      <c r="A49" s="15" t="s">
        <v>7</v>
      </c>
      <c r="B49" s="62" t="s">
        <v>69</v>
      </c>
      <c r="C49" s="106"/>
      <c r="D49" s="106"/>
      <c r="E49" s="113">
        <v>189.95</v>
      </c>
      <c r="F49" s="63" t="s">
        <v>114</v>
      </c>
      <c r="G49" s="64" t="s">
        <v>61</v>
      </c>
      <c r="H49" s="96" t="s">
        <v>169</v>
      </c>
      <c r="I49" s="55"/>
      <c r="J49" s="56"/>
      <c r="K49" s="2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7"/>
      <c r="W49" s="17"/>
      <c r="X49" s="17"/>
      <c r="Y49" s="16">
        <f t="shared" si="5"/>
        <v>0</v>
      </c>
      <c r="Z49" s="121">
        <f t="shared" si="0"/>
        <v>0</v>
      </c>
      <c r="AA49" s="67"/>
    </row>
    <row r="50" spans="1:27" ht="15.9" customHeight="1" x14ac:dyDescent="0.3">
      <c r="A50" s="61" t="s">
        <v>7</v>
      </c>
      <c r="B50" s="62" t="s">
        <v>83</v>
      </c>
      <c r="C50" s="106"/>
      <c r="D50" s="106"/>
      <c r="E50" s="113">
        <v>189.95</v>
      </c>
      <c r="F50" s="63" t="s">
        <v>114</v>
      </c>
      <c r="G50" s="64" t="s">
        <v>52</v>
      </c>
      <c r="H50" s="96" t="s">
        <v>169</v>
      </c>
      <c r="I50" s="55"/>
      <c r="J50" s="56"/>
      <c r="K50" s="2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7"/>
      <c r="W50" s="17"/>
      <c r="X50" s="17"/>
      <c r="Y50" s="16">
        <f t="shared" si="5"/>
        <v>0</v>
      </c>
      <c r="Z50" s="121">
        <f t="shared" si="0"/>
        <v>0</v>
      </c>
      <c r="AA50" s="67"/>
    </row>
    <row r="51" spans="1:27" ht="15.9" customHeight="1" x14ac:dyDescent="0.3">
      <c r="A51" s="15" t="s">
        <v>205</v>
      </c>
      <c r="B51" s="62" t="s">
        <v>204</v>
      </c>
      <c r="C51" s="106"/>
      <c r="D51" s="106"/>
      <c r="E51" s="113">
        <v>199.95</v>
      </c>
      <c r="F51" s="63">
        <v>171423</v>
      </c>
      <c r="G51" s="64" t="s">
        <v>224</v>
      </c>
      <c r="H51" s="96" t="s">
        <v>169</v>
      </c>
      <c r="I51" s="55"/>
      <c r="J51" s="56"/>
      <c r="K51" s="31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17"/>
      <c r="X51" s="17"/>
      <c r="Y51" s="30">
        <f>SUM(K24:V50)</f>
        <v>0</v>
      </c>
      <c r="Z51" s="121">
        <f t="shared" si="0"/>
        <v>0</v>
      </c>
      <c r="AA51" s="67"/>
    </row>
    <row r="52" spans="1:27" ht="15.9" customHeight="1" x14ac:dyDescent="0.3">
      <c r="A52" s="15" t="s">
        <v>203</v>
      </c>
      <c r="B52" s="62" t="s">
        <v>54</v>
      </c>
      <c r="C52" s="106"/>
      <c r="D52" s="106"/>
      <c r="E52" s="113">
        <v>199.95</v>
      </c>
      <c r="F52" s="63">
        <v>171406</v>
      </c>
      <c r="G52" s="64" t="s">
        <v>58</v>
      </c>
      <c r="H52" s="96" t="s">
        <v>169</v>
      </c>
      <c r="I52" s="55"/>
      <c r="J52" s="56"/>
      <c r="K52" s="31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17"/>
      <c r="X52" s="17"/>
      <c r="Y52" s="30">
        <f>SUM(K46:V132)</f>
        <v>0</v>
      </c>
      <c r="Z52" s="120">
        <f t="shared" si="0"/>
        <v>0</v>
      </c>
      <c r="AA52" s="67"/>
    </row>
    <row r="53" spans="1:27" ht="15.9" customHeight="1" x14ac:dyDescent="0.3">
      <c r="A53" s="99" t="s">
        <v>203</v>
      </c>
      <c r="B53" s="62" t="s">
        <v>204</v>
      </c>
      <c r="C53" s="106"/>
      <c r="D53" s="106"/>
      <c r="E53" s="113">
        <v>199.95</v>
      </c>
      <c r="F53" s="63">
        <v>171406</v>
      </c>
      <c r="G53" s="64" t="s">
        <v>224</v>
      </c>
      <c r="H53" s="96" t="s">
        <v>169</v>
      </c>
      <c r="I53" s="55"/>
      <c r="J53" s="56"/>
      <c r="K53" s="31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17"/>
      <c r="X53" s="17"/>
      <c r="Y53" s="30">
        <f t="shared" ref="Y53:Y58" si="6">SUM(K47:V52)</f>
        <v>0</v>
      </c>
      <c r="Z53" s="120">
        <f t="shared" si="0"/>
        <v>0</v>
      </c>
      <c r="AA53" s="67"/>
    </row>
    <row r="54" spans="1:27" ht="15.9" customHeight="1" x14ac:dyDescent="0.3">
      <c r="A54" s="15" t="s">
        <v>195</v>
      </c>
      <c r="B54" s="62" t="s">
        <v>196</v>
      </c>
      <c r="C54" s="106"/>
      <c r="D54" s="106"/>
      <c r="E54" s="113">
        <v>199.95</v>
      </c>
      <c r="F54" s="63">
        <v>181147</v>
      </c>
      <c r="G54" s="64" t="s">
        <v>59</v>
      </c>
      <c r="H54" s="96" t="s">
        <v>169</v>
      </c>
      <c r="I54" s="55"/>
      <c r="J54" s="56"/>
      <c r="K54" s="2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7"/>
      <c r="X54" s="17"/>
      <c r="Y54" s="16">
        <f t="shared" si="6"/>
        <v>0</v>
      </c>
      <c r="Z54" s="121">
        <f t="shared" si="0"/>
        <v>0</v>
      </c>
      <c r="AA54" s="67"/>
    </row>
    <row r="55" spans="1:27" ht="15.9" customHeight="1" x14ac:dyDescent="0.3">
      <c r="A55" s="61" t="s">
        <v>195</v>
      </c>
      <c r="B55" s="62" t="s">
        <v>172</v>
      </c>
      <c r="C55" s="106"/>
      <c r="D55" s="106"/>
      <c r="E55" s="113">
        <v>199.95</v>
      </c>
      <c r="F55" s="63">
        <v>181147</v>
      </c>
      <c r="G55" s="64" t="s">
        <v>46</v>
      </c>
      <c r="H55" s="96" t="s">
        <v>169</v>
      </c>
      <c r="I55" s="55"/>
      <c r="J55" s="56"/>
      <c r="K55" s="2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7"/>
      <c r="X55" s="17"/>
      <c r="Y55" s="16">
        <f t="shared" si="6"/>
        <v>0</v>
      </c>
      <c r="Z55" s="121">
        <f t="shared" si="0"/>
        <v>0</v>
      </c>
      <c r="AA55" s="67"/>
    </row>
    <row r="56" spans="1:27" ht="15.9" customHeight="1" x14ac:dyDescent="0.3">
      <c r="A56" s="15" t="s">
        <v>8</v>
      </c>
      <c r="B56" s="62" t="s">
        <v>80</v>
      </c>
      <c r="C56" s="106"/>
      <c r="D56" s="106"/>
      <c r="E56" s="113">
        <v>239.95</v>
      </c>
      <c r="F56" s="63" t="s">
        <v>81</v>
      </c>
      <c r="G56" s="64" t="s">
        <v>61</v>
      </c>
      <c r="H56" s="96" t="s">
        <v>231</v>
      </c>
      <c r="I56" s="55"/>
      <c r="J56" s="60"/>
      <c r="K56" s="2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7"/>
      <c r="X56" s="17"/>
      <c r="Y56" s="16">
        <f t="shared" si="6"/>
        <v>0</v>
      </c>
      <c r="Z56" s="121">
        <f t="shared" si="0"/>
        <v>0</v>
      </c>
      <c r="AA56" s="67"/>
    </row>
    <row r="57" spans="1:27" ht="15.9" customHeight="1" x14ac:dyDescent="0.3">
      <c r="A57" s="99" t="s">
        <v>8</v>
      </c>
      <c r="B57" s="62" t="s">
        <v>82</v>
      </c>
      <c r="C57" s="106"/>
      <c r="D57" s="106"/>
      <c r="E57" s="113">
        <v>239.95</v>
      </c>
      <c r="F57" s="63" t="s">
        <v>81</v>
      </c>
      <c r="G57" s="64" t="s">
        <v>71</v>
      </c>
      <c r="H57" s="96" t="s">
        <v>231</v>
      </c>
      <c r="I57" s="55"/>
      <c r="J57" s="60"/>
      <c r="K57" s="2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7"/>
      <c r="X57" s="17"/>
      <c r="Y57" s="16">
        <f t="shared" si="6"/>
        <v>0</v>
      </c>
      <c r="Z57" s="121">
        <f t="shared" si="0"/>
        <v>0</v>
      </c>
      <c r="AA57" s="67"/>
    </row>
    <row r="58" spans="1:27" ht="15.9" customHeight="1" x14ac:dyDescent="0.3">
      <c r="A58" s="99" t="s">
        <v>150</v>
      </c>
      <c r="B58" s="1" t="s">
        <v>79</v>
      </c>
      <c r="C58" s="106"/>
      <c r="D58" s="106"/>
      <c r="E58" s="113">
        <v>239.95</v>
      </c>
      <c r="F58" s="63" t="s">
        <v>81</v>
      </c>
      <c r="G58" s="64" t="s">
        <v>52</v>
      </c>
      <c r="H58" s="96" t="s">
        <v>231</v>
      </c>
      <c r="I58" s="55"/>
      <c r="J58" s="60"/>
      <c r="K58" s="2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7"/>
      <c r="X58" s="17"/>
      <c r="Y58" s="16">
        <f t="shared" si="6"/>
        <v>0</v>
      </c>
      <c r="Z58" s="121">
        <f t="shared" si="0"/>
        <v>0</v>
      </c>
      <c r="AA58" s="67"/>
    </row>
    <row r="59" spans="1:27" ht="15.9" customHeight="1" x14ac:dyDescent="0.3">
      <c r="A59" s="15" t="s">
        <v>9</v>
      </c>
      <c r="B59" s="62" t="s">
        <v>69</v>
      </c>
      <c r="C59" s="106"/>
      <c r="D59" s="106"/>
      <c r="E59" s="113">
        <v>219.95</v>
      </c>
      <c r="F59" s="63" t="s">
        <v>111</v>
      </c>
      <c r="G59" s="64" t="s">
        <v>61</v>
      </c>
      <c r="H59" s="96" t="s">
        <v>232</v>
      </c>
      <c r="I59" s="55"/>
      <c r="J59" s="56"/>
      <c r="K59" s="26"/>
      <c r="L59" s="16"/>
      <c r="M59" s="17"/>
      <c r="N59" s="16"/>
      <c r="O59" s="17"/>
      <c r="P59" s="16"/>
      <c r="Q59" s="17"/>
      <c r="R59" s="16"/>
      <c r="S59" s="17"/>
      <c r="T59" s="16"/>
      <c r="U59" s="16"/>
      <c r="V59" s="16"/>
      <c r="W59" s="16"/>
      <c r="X59" s="17"/>
      <c r="Y59" s="16">
        <f>SUM(K59,L59,N59,P59,R59,T59,U59,V59,W59)</f>
        <v>0</v>
      </c>
      <c r="Z59" s="121">
        <f t="shared" si="0"/>
        <v>0</v>
      </c>
      <c r="AA59" s="67"/>
    </row>
    <row r="60" spans="1:27" ht="15.9" customHeight="1" x14ac:dyDescent="0.3">
      <c r="A60" s="15" t="s">
        <v>10</v>
      </c>
      <c r="B60" s="62" t="s">
        <v>69</v>
      </c>
      <c r="C60" s="106"/>
      <c r="D60" s="106"/>
      <c r="E60" s="113">
        <v>229.95</v>
      </c>
      <c r="F60" s="63" t="s">
        <v>91</v>
      </c>
      <c r="G60" s="64" t="s">
        <v>61</v>
      </c>
      <c r="H60" s="96" t="s">
        <v>231</v>
      </c>
      <c r="I60" s="55"/>
      <c r="J60" s="56"/>
      <c r="K60" s="2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7"/>
      <c r="W60" s="17"/>
      <c r="X60" s="17"/>
      <c r="Y60" s="16">
        <f>SUM(K60:U60)</f>
        <v>0</v>
      </c>
      <c r="Z60" s="121">
        <f t="shared" si="0"/>
        <v>0</v>
      </c>
      <c r="AA60" s="67"/>
    </row>
    <row r="61" spans="1:27" ht="15.9" customHeight="1" x14ac:dyDescent="0.3">
      <c r="A61" s="15" t="s">
        <v>151</v>
      </c>
      <c r="B61" s="62" t="s">
        <v>43</v>
      </c>
      <c r="C61" s="106"/>
      <c r="D61" s="106"/>
      <c r="E61" s="113">
        <v>199.95</v>
      </c>
      <c r="F61" s="63">
        <v>171404</v>
      </c>
      <c r="G61" s="64" t="s">
        <v>44</v>
      </c>
      <c r="H61" s="96" t="s">
        <v>169</v>
      </c>
      <c r="I61" s="55"/>
      <c r="J61" s="56"/>
      <c r="K61" s="2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7"/>
      <c r="W61" s="17"/>
      <c r="X61" s="17"/>
      <c r="Y61" s="16">
        <f t="shared" ref="Y61:Y63" si="7">SUM(K61:U61)</f>
        <v>0</v>
      </c>
      <c r="Z61" s="121">
        <f t="shared" ref="Z61:Z121" si="8">SUM(Y61*D61)</f>
        <v>0</v>
      </c>
      <c r="AA61" s="67"/>
    </row>
    <row r="62" spans="1:27" ht="15.9" customHeight="1" x14ac:dyDescent="0.3">
      <c r="A62" s="99" t="s">
        <v>151</v>
      </c>
      <c r="B62" s="62" t="s">
        <v>48</v>
      </c>
      <c r="C62" s="106"/>
      <c r="D62" s="106"/>
      <c r="E62" s="113">
        <v>199.95</v>
      </c>
      <c r="F62" s="63">
        <v>171404</v>
      </c>
      <c r="G62" s="64" t="s">
        <v>51</v>
      </c>
      <c r="H62" s="96" t="s">
        <v>169</v>
      </c>
      <c r="I62" s="55"/>
      <c r="J62" s="56"/>
      <c r="K62" s="2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7"/>
      <c r="W62" s="17"/>
      <c r="X62" s="17"/>
      <c r="Y62" s="16">
        <f t="shared" si="7"/>
        <v>0</v>
      </c>
      <c r="Z62" s="121">
        <f t="shared" si="8"/>
        <v>0</v>
      </c>
      <c r="AA62" s="67"/>
    </row>
    <row r="63" spans="1:27" ht="15.9" customHeight="1" x14ac:dyDescent="0.3">
      <c r="A63" s="99" t="s">
        <v>151</v>
      </c>
      <c r="B63" s="62" t="s">
        <v>56</v>
      </c>
      <c r="C63" s="106"/>
      <c r="D63" s="106"/>
      <c r="E63" s="113">
        <v>199.95</v>
      </c>
      <c r="F63" s="63">
        <v>171404</v>
      </c>
      <c r="G63" s="64" t="s">
        <v>60</v>
      </c>
      <c r="H63" s="96" t="s">
        <v>169</v>
      </c>
      <c r="I63" s="55"/>
      <c r="J63" s="56"/>
      <c r="K63" s="2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7"/>
      <c r="W63" s="17"/>
      <c r="X63" s="17"/>
      <c r="Y63" s="16">
        <f t="shared" si="7"/>
        <v>0</v>
      </c>
      <c r="Z63" s="121">
        <f t="shared" si="8"/>
        <v>0</v>
      </c>
      <c r="AA63" s="67"/>
    </row>
    <row r="64" spans="1:27" ht="15.9" customHeight="1" x14ac:dyDescent="0.3">
      <c r="A64" s="115" t="s">
        <v>152</v>
      </c>
      <c r="B64" s="62" t="s">
        <v>69</v>
      </c>
      <c r="C64" s="106"/>
      <c r="D64" s="106"/>
      <c r="E64" s="113">
        <v>239.95</v>
      </c>
      <c r="F64" s="63" t="s">
        <v>78</v>
      </c>
      <c r="G64" s="64" t="s">
        <v>61</v>
      </c>
      <c r="H64" s="96" t="s">
        <v>169</v>
      </c>
      <c r="I64" s="55"/>
      <c r="J64" s="60"/>
      <c r="K64" s="2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7"/>
      <c r="X64" s="17"/>
      <c r="Y64" s="16">
        <f>SUM(K58:V63)</f>
        <v>0</v>
      </c>
      <c r="Z64" s="121">
        <f t="shared" si="8"/>
        <v>0</v>
      </c>
      <c r="AA64" s="67"/>
    </row>
    <row r="65" spans="1:27" ht="15.9" customHeight="1" x14ac:dyDescent="0.3">
      <c r="A65" s="116" t="s">
        <v>152</v>
      </c>
      <c r="B65" s="62" t="s">
        <v>77</v>
      </c>
      <c r="C65" s="106"/>
      <c r="D65" s="106"/>
      <c r="E65" s="113">
        <v>239.95</v>
      </c>
      <c r="F65" s="63" t="s">
        <v>78</v>
      </c>
      <c r="G65" s="64" t="s">
        <v>44</v>
      </c>
      <c r="H65" s="96" t="s">
        <v>169</v>
      </c>
      <c r="I65" s="55"/>
      <c r="J65" s="60"/>
      <c r="K65" s="2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7"/>
      <c r="X65" s="17"/>
      <c r="Y65" s="16">
        <f>SUM(K59:V64)</f>
        <v>0</v>
      </c>
      <c r="Z65" s="121">
        <f t="shared" si="8"/>
        <v>0</v>
      </c>
      <c r="AA65" s="67"/>
    </row>
    <row r="66" spans="1:27" ht="15.9" customHeight="1" x14ac:dyDescent="0.3">
      <c r="A66" s="15" t="s">
        <v>11</v>
      </c>
      <c r="B66" s="62" t="s">
        <v>101</v>
      </c>
      <c r="C66" s="106"/>
      <c r="D66" s="106"/>
      <c r="E66" s="113">
        <v>219.95</v>
      </c>
      <c r="F66" s="63" t="s">
        <v>103</v>
      </c>
      <c r="G66" s="64" t="s">
        <v>61</v>
      </c>
      <c r="H66" s="96" t="s">
        <v>182</v>
      </c>
      <c r="I66" s="55"/>
      <c r="J66" s="56"/>
      <c r="K66" s="26"/>
      <c r="L66" s="16"/>
      <c r="M66" s="17"/>
      <c r="N66" s="16"/>
      <c r="O66" s="17"/>
      <c r="P66" s="16"/>
      <c r="Q66" s="17"/>
      <c r="R66" s="16"/>
      <c r="S66" s="17"/>
      <c r="T66" s="16"/>
      <c r="U66" s="16"/>
      <c r="V66" s="16"/>
      <c r="W66" s="17"/>
      <c r="X66" s="17"/>
      <c r="Y66" s="16">
        <f t="shared" ref="Y66:Y67" si="9">SUM(K66,L66,N66,P66,R66,T66,U66,V66)</f>
        <v>0</v>
      </c>
      <c r="Z66" s="121">
        <f t="shared" si="8"/>
        <v>0</v>
      </c>
      <c r="AA66" s="67"/>
    </row>
    <row r="67" spans="1:27" ht="15.9" customHeight="1" x14ac:dyDescent="0.3">
      <c r="A67" s="99" t="s">
        <v>11</v>
      </c>
      <c r="B67" s="62" t="s">
        <v>100</v>
      </c>
      <c r="C67" s="106"/>
      <c r="D67" s="106"/>
      <c r="E67" s="113">
        <v>219.95</v>
      </c>
      <c r="F67" s="63" t="s">
        <v>103</v>
      </c>
      <c r="G67" s="64" t="s">
        <v>97</v>
      </c>
      <c r="H67" s="96" t="s">
        <v>182</v>
      </c>
      <c r="I67" s="55"/>
      <c r="J67" s="56"/>
      <c r="K67" s="26"/>
      <c r="L67" s="16"/>
      <c r="M67" s="17"/>
      <c r="N67" s="16"/>
      <c r="O67" s="17"/>
      <c r="P67" s="16"/>
      <c r="Q67" s="17"/>
      <c r="R67" s="16"/>
      <c r="S67" s="17"/>
      <c r="T67" s="16"/>
      <c r="U67" s="16"/>
      <c r="V67" s="16"/>
      <c r="W67" s="17"/>
      <c r="X67" s="17"/>
      <c r="Y67" s="16">
        <f t="shared" si="9"/>
        <v>0</v>
      </c>
      <c r="Z67" s="121">
        <f t="shared" si="8"/>
        <v>0</v>
      </c>
      <c r="AA67" s="67"/>
    </row>
    <row r="68" spans="1:27" ht="15.9" customHeight="1" x14ac:dyDescent="0.3">
      <c r="A68" s="15" t="s">
        <v>187</v>
      </c>
      <c r="B68" s="62" t="s">
        <v>101</v>
      </c>
      <c r="C68" s="106"/>
      <c r="D68" s="106"/>
      <c r="E68" s="113">
        <v>269.95</v>
      </c>
      <c r="F68" s="63">
        <v>151075</v>
      </c>
      <c r="G68" s="64" t="s">
        <v>61</v>
      </c>
      <c r="H68" s="96" t="s">
        <v>169</v>
      </c>
      <c r="I68" s="55"/>
      <c r="J68" s="56"/>
      <c r="K68" s="26"/>
      <c r="L68" s="30"/>
      <c r="M68" s="30"/>
      <c r="N68" s="30"/>
      <c r="O68" s="30"/>
      <c r="P68" s="30"/>
      <c r="Q68" s="30"/>
      <c r="R68" s="30"/>
      <c r="S68" s="30"/>
      <c r="T68" s="30"/>
      <c r="U68" s="16"/>
      <c r="V68" s="17"/>
      <c r="W68" s="17"/>
      <c r="X68" s="17"/>
      <c r="Y68" s="16">
        <f t="shared" ref="Y68:Y76" si="10">SUM(K68:U68)</f>
        <v>0</v>
      </c>
      <c r="Z68" s="121">
        <f t="shared" si="8"/>
        <v>0</v>
      </c>
      <c r="AA68" s="67"/>
    </row>
    <row r="69" spans="1:27" ht="15.9" customHeight="1" x14ac:dyDescent="0.3">
      <c r="A69" s="99" t="s">
        <v>199</v>
      </c>
      <c r="B69" s="62" t="s">
        <v>200</v>
      </c>
      <c r="C69" s="106"/>
      <c r="D69" s="106"/>
      <c r="E69" s="113">
        <v>269.95</v>
      </c>
      <c r="F69" s="63">
        <v>151075</v>
      </c>
      <c r="G69" s="64" t="s">
        <v>51</v>
      </c>
      <c r="H69" s="96" t="s">
        <v>169</v>
      </c>
      <c r="I69" s="55"/>
      <c r="J69" s="56"/>
      <c r="K69" s="26"/>
      <c r="L69" s="30"/>
      <c r="M69" s="30"/>
      <c r="N69" s="30"/>
      <c r="O69" s="30"/>
      <c r="P69" s="30"/>
      <c r="Q69" s="30"/>
      <c r="R69" s="30"/>
      <c r="S69" s="30"/>
      <c r="T69" s="30"/>
      <c r="U69" s="16"/>
      <c r="V69" s="17"/>
      <c r="W69" s="17"/>
      <c r="X69" s="17"/>
      <c r="Y69" s="16">
        <f t="shared" si="10"/>
        <v>0</v>
      </c>
      <c r="Z69" s="121">
        <f t="shared" si="8"/>
        <v>0</v>
      </c>
      <c r="AA69" s="67"/>
    </row>
    <row r="70" spans="1:27" ht="15.9" customHeight="1" x14ac:dyDescent="0.3">
      <c r="A70" s="15" t="s">
        <v>12</v>
      </c>
      <c r="B70" s="62" t="s">
        <v>69</v>
      </c>
      <c r="C70" s="106"/>
      <c r="D70" s="106"/>
      <c r="E70" s="113">
        <v>229.95</v>
      </c>
      <c r="F70" s="69">
        <v>121534</v>
      </c>
      <c r="G70" s="70" t="s">
        <v>61</v>
      </c>
      <c r="H70" s="96" t="s">
        <v>231</v>
      </c>
      <c r="I70" s="55"/>
      <c r="J70" s="56"/>
      <c r="K70" s="2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7"/>
      <c r="W70" s="17"/>
      <c r="X70" s="17"/>
      <c r="Y70" s="16">
        <f t="shared" si="10"/>
        <v>0</v>
      </c>
      <c r="Z70" s="121">
        <f t="shared" si="8"/>
        <v>0</v>
      </c>
      <c r="AA70" s="67"/>
    </row>
    <row r="71" spans="1:27" ht="15.9" customHeight="1" x14ac:dyDescent="0.3">
      <c r="A71" s="15" t="s">
        <v>13</v>
      </c>
      <c r="B71" s="62" t="s">
        <v>69</v>
      </c>
      <c r="C71" s="106"/>
      <c r="D71" s="106"/>
      <c r="E71" s="113">
        <v>229.95</v>
      </c>
      <c r="F71" s="63" t="s">
        <v>88</v>
      </c>
      <c r="G71" s="64" t="s">
        <v>61</v>
      </c>
      <c r="H71" s="96" t="s">
        <v>231</v>
      </c>
      <c r="I71" s="55"/>
      <c r="J71" s="56"/>
      <c r="K71" s="2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7"/>
      <c r="W71" s="17"/>
      <c r="X71" s="17"/>
      <c r="Y71" s="16">
        <f t="shared" si="10"/>
        <v>0</v>
      </c>
      <c r="Z71" s="121">
        <f t="shared" si="8"/>
        <v>0</v>
      </c>
      <c r="AA71" s="67"/>
    </row>
    <row r="72" spans="1:27" ht="15.9" customHeight="1" x14ac:dyDescent="0.3">
      <c r="A72" s="15" t="s">
        <v>14</v>
      </c>
      <c r="B72" s="62" t="s">
        <v>69</v>
      </c>
      <c r="C72" s="106"/>
      <c r="D72" s="106"/>
      <c r="E72" s="113">
        <v>229.95</v>
      </c>
      <c r="F72" s="63" t="s">
        <v>89</v>
      </c>
      <c r="G72" s="64" t="s">
        <v>61</v>
      </c>
      <c r="H72" s="96" t="s">
        <v>231</v>
      </c>
      <c r="I72" s="55"/>
      <c r="J72" s="56"/>
      <c r="K72" s="2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7"/>
      <c r="W72" s="17"/>
      <c r="X72" s="17"/>
      <c r="Y72" s="16">
        <f t="shared" si="10"/>
        <v>0</v>
      </c>
      <c r="Z72" s="121">
        <f t="shared" si="8"/>
        <v>0</v>
      </c>
      <c r="AA72" s="67"/>
    </row>
    <row r="73" spans="1:27" ht="15.9" customHeight="1" x14ac:dyDescent="0.3">
      <c r="A73" s="15" t="s">
        <v>212</v>
      </c>
      <c r="B73" s="62" t="s">
        <v>128</v>
      </c>
      <c r="C73" s="106"/>
      <c r="D73" s="106"/>
      <c r="E73" s="113">
        <v>209.95</v>
      </c>
      <c r="F73" s="63">
        <v>171422</v>
      </c>
      <c r="G73" s="64" t="s">
        <v>61</v>
      </c>
      <c r="H73" s="96" t="s">
        <v>169</v>
      </c>
      <c r="I73" s="55"/>
      <c r="J73" s="56"/>
      <c r="K73" s="31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17"/>
      <c r="W73" s="17"/>
      <c r="X73" s="17"/>
      <c r="Y73" s="30">
        <f t="shared" si="10"/>
        <v>0</v>
      </c>
      <c r="Z73" s="121">
        <f t="shared" si="8"/>
        <v>0</v>
      </c>
      <c r="AA73" s="67"/>
    </row>
    <row r="74" spans="1:27" ht="15.9" customHeight="1" x14ac:dyDescent="0.3">
      <c r="A74" s="99" t="s">
        <v>212</v>
      </c>
      <c r="B74" s="62" t="s">
        <v>225</v>
      </c>
      <c r="C74" s="106"/>
      <c r="D74" s="106"/>
      <c r="E74" s="113">
        <v>209.95</v>
      </c>
      <c r="F74" s="63">
        <v>171422</v>
      </c>
      <c r="G74" s="64" t="s">
        <v>51</v>
      </c>
      <c r="H74" s="96" t="s">
        <v>169</v>
      </c>
      <c r="I74" s="55"/>
      <c r="J74" s="56"/>
      <c r="K74" s="31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17"/>
      <c r="W74" s="17"/>
      <c r="X74" s="17"/>
      <c r="Y74" s="30">
        <f t="shared" si="10"/>
        <v>0</v>
      </c>
      <c r="Z74" s="121">
        <f t="shared" si="8"/>
        <v>0</v>
      </c>
      <c r="AA74" s="67"/>
    </row>
    <row r="75" spans="1:27" ht="15.9" customHeight="1" x14ac:dyDescent="0.3">
      <c r="A75" s="15" t="s">
        <v>121</v>
      </c>
      <c r="B75" s="62" t="s">
        <v>48</v>
      </c>
      <c r="C75" s="106"/>
      <c r="D75" s="106"/>
      <c r="E75" s="113">
        <v>199.95</v>
      </c>
      <c r="F75" s="63">
        <v>171387</v>
      </c>
      <c r="G75" s="64" t="s">
        <v>51</v>
      </c>
      <c r="H75" s="96" t="s">
        <v>231</v>
      </c>
      <c r="I75" s="55"/>
      <c r="J75" s="56"/>
      <c r="K75" s="2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7"/>
      <c r="W75" s="17"/>
      <c r="X75" s="17"/>
      <c r="Y75" s="16">
        <f t="shared" si="10"/>
        <v>0</v>
      </c>
      <c r="Z75" s="121">
        <f t="shared" si="8"/>
        <v>0</v>
      </c>
      <c r="AA75" s="67"/>
    </row>
    <row r="76" spans="1:27" ht="15.9" customHeight="1" x14ac:dyDescent="0.3">
      <c r="A76" s="99" t="s">
        <v>121</v>
      </c>
      <c r="B76" s="62" t="s">
        <v>43</v>
      </c>
      <c r="C76" s="106"/>
      <c r="D76" s="106"/>
      <c r="E76" s="113">
        <v>199.95</v>
      </c>
      <c r="F76" s="63">
        <v>171387</v>
      </c>
      <c r="G76" s="64" t="s">
        <v>44</v>
      </c>
      <c r="H76" s="96" t="s">
        <v>231</v>
      </c>
      <c r="I76" s="55"/>
      <c r="J76" s="56"/>
      <c r="K76" s="2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7"/>
      <c r="W76" s="17"/>
      <c r="X76" s="17"/>
      <c r="Y76" s="16">
        <f t="shared" si="10"/>
        <v>0</v>
      </c>
      <c r="Z76" s="121">
        <f t="shared" si="8"/>
        <v>0</v>
      </c>
      <c r="AA76" s="67"/>
    </row>
    <row r="77" spans="1:27" ht="15.9" customHeight="1" x14ac:dyDescent="0.3">
      <c r="A77" s="15" t="s">
        <v>15</v>
      </c>
      <c r="B77" s="62" t="s">
        <v>69</v>
      </c>
      <c r="C77" s="113"/>
      <c r="D77" s="113"/>
      <c r="E77" s="113">
        <v>219.95</v>
      </c>
      <c r="F77" s="63" t="s">
        <v>93</v>
      </c>
      <c r="G77" s="64" t="s">
        <v>61</v>
      </c>
      <c r="H77" s="96" t="s">
        <v>231</v>
      </c>
      <c r="I77" s="55"/>
      <c r="J77" s="56"/>
      <c r="K77" s="2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7"/>
      <c r="X77" s="17"/>
      <c r="Y77" s="16">
        <f t="shared" ref="Y77:Y80" si="11">SUM(K65:V76)</f>
        <v>0</v>
      </c>
      <c r="Z77" s="121">
        <f t="shared" si="8"/>
        <v>0</v>
      </c>
      <c r="AA77" s="67"/>
    </row>
    <row r="78" spans="1:27" ht="15.9" customHeight="1" x14ac:dyDescent="0.3">
      <c r="A78" s="99" t="s">
        <v>15</v>
      </c>
      <c r="B78" s="62" t="s">
        <v>92</v>
      </c>
      <c r="C78" s="113"/>
      <c r="D78" s="113"/>
      <c r="E78" s="113">
        <v>219.95</v>
      </c>
      <c r="F78" s="63" t="s">
        <v>93</v>
      </c>
      <c r="G78" s="64" t="s">
        <v>51</v>
      </c>
      <c r="H78" s="96" t="s">
        <v>231</v>
      </c>
      <c r="I78" s="55"/>
      <c r="J78" s="56"/>
      <c r="K78" s="2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7"/>
      <c r="X78" s="17"/>
      <c r="Y78" s="16">
        <f t="shared" si="11"/>
        <v>0</v>
      </c>
      <c r="Z78" s="121">
        <f t="shared" si="8"/>
        <v>0</v>
      </c>
      <c r="AA78" s="67"/>
    </row>
    <row r="79" spans="1:27" ht="15.9" customHeight="1" x14ac:dyDescent="0.3">
      <c r="A79" s="15" t="s">
        <v>179</v>
      </c>
      <c r="B79" s="62" t="s">
        <v>69</v>
      </c>
      <c r="C79" s="113"/>
      <c r="D79" s="113"/>
      <c r="E79" s="113">
        <v>219.95</v>
      </c>
      <c r="F79" s="63">
        <v>151073</v>
      </c>
      <c r="G79" s="64" t="s">
        <v>61</v>
      </c>
      <c r="H79" s="96" t="s">
        <v>177</v>
      </c>
      <c r="I79" s="55"/>
      <c r="J79" s="56"/>
      <c r="K79" s="2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7"/>
      <c r="X79" s="17"/>
      <c r="Y79" s="16">
        <f t="shared" si="11"/>
        <v>0</v>
      </c>
      <c r="Z79" s="121">
        <f t="shared" si="8"/>
        <v>0</v>
      </c>
      <c r="AA79" s="67"/>
    </row>
    <row r="80" spans="1:27" ht="15.9" customHeight="1" x14ac:dyDescent="0.3">
      <c r="A80" s="99" t="s">
        <v>179</v>
      </c>
      <c r="B80" s="62" t="s">
        <v>92</v>
      </c>
      <c r="C80" s="113"/>
      <c r="D80" s="113"/>
      <c r="E80" s="113">
        <v>219.95</v>
      </c>
      <c r="F80" s="63">
        <v>151073</v>
      </c>
      <c r="G80" s="64" t="s">
        <v>51</v>
      </c>
      <c r="H80" s="96" t="s">
        <v>177</v>
      </c>
      <c r="I80" s="55"/>
      <c r="J80" s="56"/>
      <c r="K80" s="2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7"/>
      <c r="X80" s="17"/>
      <c r="Y80" s="16">
        <f t="shared" si="11"/>
        <v>0</v>
      </c>
      <c r="Z80" s="121">
        <f t="shared" si="8"/>
        <v>0</v>
      </c>
      <c r="AA80" s="67"/>
    </row>
    <row r="81" spans="1:27" ht="15.9" customHeight="1" x14ac:dyDescent="0.3">
      <c r="A81" s="15" t="s">
        <v>16</v>
      </c>
      <c r="B81" s="62" t="s">
        <v>65</v>
      </c>
      <c r="C81" s="106"/>
      <c r="D81" s="106"/>
      <c r="E81" s="113">
        <v>189.95</v>
      </c>
      <c r="F81" s="63" t="s">
        <v>66</v>
      </c>
      <c r="G81" s="64" t="s">
        <v>67</v>
      </c>
      <c r="H81" s="96" t="s">
        <v>169</v>
      </c>
      <c r="I81" s="55"/>
      <c r="J81" s="56"/>
      <c r="K81" s="2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7"/>
      <c r="Y81" s="16">
        <f t="shared" ref="Y81:Y84" si="12">SUM(K77:W80)</f>
        <v>0</v>
      </c>
      <c r="Z81" s="121">
        <f t="shared" si="8"/>
        <v>0</v>
      </c>
      <c r="AA81" s="67"/>
    </row>
    <row r="82" spans="1:27" ht="15.9" customHeight="1" x14ac:dyDescent="0.3">
      <c r="A82" s="99" t="s">
        <v>16</v>
      </c>
      <c r="B82" s="62" t="s">
        <v>64</v>
      </c>
      <c r="C82" s="106"/>
      <c r="D82" s="106"/>
      <c r="E82" s="113">
        <v>189.95</v>
      </c>
      <c r="F82" s="63" t="s">
        <v>66</v>
      </c>
      <c r="G82" s="64" t="s">
        <v>46</v>
      </c>
      <c r="H82" s="96" t="s">
        <v>169</v>
      </c>
      <c r="I82" s="55"/>
      <c r="J82" s="56"/>
      <c r="K82" s="2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7"/>
      <c r="Y82" s="16">
        <f t="shared" si="12"/>
        <v>0</v>
      </c>
      <c r="Z82" s="121">
        <f t="shared" si="8"/>
        <v>0</v>
      </c>
      <c r="AA82" s="67"/>
    </row>
    <row r="83" spans="1:27" ht="15.9" customHeight="1" x14ac:dyDescent="0.3">
      <c r="A83" s="15" t="s">
        <v>17</v>
      </c>
      <c r="B83" s="62" t="s">
        <v>65</v>
      </c>
      <c r="C83" s="106"/>
      <c r="D83" s="106"/>
      <c r="E83" s="113">
        <v>189.95</v>
      </c>
      <c r="F83" s="71" t="s">
        <v>68</v>
      </c>
      <c r="G83" s="64" t="s">
        <v>67</v>
      </c>
      <c r="H83" s="96" t="s">
        <v>169</v>
      </c>
      <c r="I83" s="55"/>
      <c r="J83" s="56"/>
      <c r="K83" s="2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7"/>
      <c r="Y83" s="16">
        <f t="shared" si="12"/>
        <v>0</v>
      </c>
      <c r="Z83" s="121">
        <f t="shared" si="8"/>
        <v>0</v>
      </c>
      <c r="AA83" s="67"/>
    </row>
    <row r="84" spans="1:27" ht="15.9" customHeight="1" x14ac:dyDescent="0.3">
      <c r="A84" s="99" t="s">
        <v>17</v>
      </c>
      <c r="B84" s="62" t="s">
        <v>64</v>
      </c>
      <c r="C84" s="106"/>
      <c r="D84" s="106"/>
      <c r="E84" s="113">
        <v>189.95</v>
      </c>
      <c r="F84" s="71">
        <v>181091</v>
      </c>
      <c r="G84" s="72" t="s">
        <v>46</v>
      </c>
      <c r="H84" s="96" t="s">
        <v>169</v>
      </c>
      <c r="I84" s="55"/>
      <c r="J84" s="56"/>
      <c r="K84" s="2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7"/>
      <c r="Y84" s="16">
        <f t="shared" si="12"/>
        <v>0</v>
      </c>
      <c r="Z84" s="121">
        <f t="shared" si="8"/>
        <v>0</v>
      </c>
      <c r="AA84" s="67"/>
    </row>
    <row r="85" spans="1:27" ht="15.9" customHeight="1" x14ac:dyDescent="0.3">
      <c r="A85" s="15" t="s">
        <v>18</v>
      </c>
      <c r="B85" s="62" t="s">
        <v>43</v>
      </c>
      <c r="C85" s="113"/>
      <c r="D85" s="113"/>
      <c r="E85" s="113">
        <v>199.95</v>
      </c>
      <c r="F85" s="71" t="s">
        <v>49</v>
      </c>
      <c r="G85" s="36" t="s">
        <v>44</v>
      </c>
      <c r="H85" s="96" t="s">
        <v>231</v>
      </c>
      <c r="I85" s="55"/>
      <c r="J85" s="56"/>
      <c r="K85" s="2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7"/>
      <c r="W85" s="17"/>
      <c r="X85" s="17"/>
      <c r="Y85" s="16">
        <f t="shared" ref="Y85:Y87" si="13">SUM(K85:U85)</f>
        <v>0</v>
      </c>
      <c r="Z85" s="121">
        <f t="shared" si="8"/>
        <v>0</v>
      </c>
      <c r="AA85" s="67"/>
    </row>
    <row r="86" spans="1:27" ht="15.9" customHeight="1" x14ac:dyDescent="0.3">
      <c r="A86" s="99" t="s">
        <v>18</v>
      </c>
      <c r="B86" s="62" t="s">
        <v>47</v>
      </c>
      <c r="C86" s="113"/>
      <c r="D86" s="113"/>
      <c r="E86" s="113">
        <v>199.95</v>
      </c>
      <c r="F86" s="71" t="s">
        <v>49</v>
      </c>
      <c r="G86" s="70" t="s">
        <v>50</v>
      </c>
      <c r="H86" s="96" t="s">
        <v>231</v>
      </c>
      <c r="I86" s="55"/>
      <c r="J86" s="56"/>
      <c r="K86" s="2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7"/>
      <c r="W86" s="17"/>
      <c r="X86" s="17"/>
      <c r="Y86" s="16">
        <f t="shared" si="13"/>
        <v>0</v>
      </c>
      <c r="Z86" s="121">
        <f t="shared" si="8"/>
        <v>0</v>
      </c>
      <c r="AA86" s="67"/>
    </row>
    <row r="87" spans="1:27" ht="15.9" customHeight="1" x14ac:dyDescent="0.3">
      <c r="A87" s="99" t="s">
        <v>18</v>
      </c>
      <c r="B87" s="62" t="s">
        <v>138</v>
      </c>
      <c r="C87" s="113"/>
      <c r="D87" s="113"/>
      <c r="E87" s="113">
        <v>199.95</v>
      </c>
      <c r="F87" s="71" t="s">
        <v>49</v>
      </c>
      <c r="G87" s="70" t="s">
        <v>46</v>
      </c>
      <c r="H87" s="96" t="s">
        <v>231</v>
      </c>
      <c r="I87" s="55"/>
      <c r="J87" s="56"/>
      <c r="K87" s="2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7"/>
      <c r="W87" s="17"/>
      <c r="X87" s="17"/>
      <c r="Y87" s="16">
        <f t="shared" si="13"/>
        <v>0</v>
      </c>
      <c r="Z87" s="121">
        <f t="shared" si="8"/>
        <v>0</v>
      </c>
      <c r="AA87" s="67"/>
    </row>
    <row r="88" spans="1:27" ht="15.9" customHeight="1" x14ac:dyDescent="0.3">
      <c r="A88" s="15" t="s">
        <v>19</v>
      </c>
      <c r="B88" s="62" t="s">
        <v>48</v>
      </c>
      <c r="C88" s="106"/>
      <c r="D88" s="106"/>
      <c r="E88" s="113">
        <v>229.95</v>
      </c>
      <c r="F88" s="71" t="s">
        <v>63</v>
      </c>
      <c r="G88" s="70" t="s">
        <v>51</v>
      </c>
      <c r="H88" s="96" t="s">
        <v>231</v>
      </c>
      <c r="I88" s="55"/>
      <c r="J88" s="56"/>
      <c r="K88" s="2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7"/>
      <c r="X88" s="17"/>
      <c r="Y88" s="16">
        <f t="shared" ref="Y88:Y89" si="14">SUM(K76:V87)</f>
        <v>0</v>
      </c>
      <c r="Z88" s="121">
        <f t="shared" si="8"/>
        <v>0</v>
      </c>
      <c r="AA88" s="67"/>
    </row>
    <row r="89" spans="1:27" ht="15.9" customHeight="1" x14ac:dyDescent="0.3">
      <c r="A89" s="61" t="s">
        <v>19</v>
      </c>
      <c r="B89" s="62" t="s">
        <v>234</v>
      </c>
      <c r="C89" s="106"/>
      <c r="D89" s="106"/>
      <c r="E89" s="113">
        <v>229.95</v>
      </c>
      <c r="F89" s="71" t="s">
        <v>63</v>
      </c>
      <c r="G89" s="70" t="s">
        <v>62</v>
      </c>
      <c r="H89" s="96" t="s">
        <v>231</v>
      </c>
      <c r="I89" s="55"/>
      <c r="J89" s="56"/>
      <c r="K89" s="2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7"/>
      <c r="X89" s="17"/>
      <c r="Y89" s="16">
        <f t="shared" si="14"/>
        <v>0</v>
      </c>
      <c r="Z89" s="121">
        <f t="shared" si="8"/>
        <v>0</v>
      </c>
      <c r="AA89" s="67"/>
    </row>
    <row r="90" spans="1:27" ht="15.9" customHeight="1" x14ac:dyDescent="0.3">
      <c r="A90" s="15" t="s">
        <v>20</v>
      </c>
      <c r="B90" s="62" t="s">
        <v>69</v>
      </c>
      <c r="C90" s="113"/>
      <c r="D90" s="113"/>
      <c r="E90" s="113">
        <v>169.95</v>
      </c>
      <c r="F90" s="71" t="s">
        <v>133</v>
      </c>
      <c r="G90" s="70" t="s">
        <v>61</v>
      </c>
      <c r="H90" s="96" t="s">
        <v>169</v>
      </c>
      <c r="I90" s="55"/>
      <c r="J90" s="56"/>
      <c r="K90" s="31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7"/>
      <c r="W90" s="17"/>
      <c r="X90" s="17"/>
      <c r="Y90" s="16">
        <f>SUM(L90:U90)</f>
        <v>0</v>
      </c>
      <c r="Z90" s="121">
        <f t="shared" si="8"/>
        <v>0</v>
      </c>
      <c r="AA90" s="67"/>
    </row>
    <row r="91" spans="1:27" ht="15.9" customHeight="1" x14ac:dyDescent="0.3">
      <c r="A91" s="115" t="s">
        <v>21</v>
      </c>
      <c r="B91" s="62" t="s">
        <v>69</v>
      </c>
      <c r="C91" s="113"/>
      <c r="D91" s="113"/>
      <c r="E91" s="113">
        <v>189.95</v>
      </c>
      <c r="F91" s="71" t="s">
        <v>132</v>
      </c>
      <c r="G91" s="70" t="s">
        <v>61</v>
      </c>
      <c r="H91" s="96" t="s">
        <v>169</v>
      </c>
      <c r="I91" s="55"/>
      <c r="J91" s="56"/>
      <c r="K91" s="2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7"/>
      <c r="W91" s="17"/>
      <c r="X91" s="17"/>
      <c r="Y91" s="16">
        <f t="shared" ref="Y91:Y92" si="15">SUM(K91:U91)</f>
        <v>0</v>
      </c>
      <c r="Z91" s="121">
        <f t="shared" si="8"/>
        <v>0</v>
      </c>
      <c r="AA91" s="67"/>
    </row>
    <row r="92" spans="1:27" ht="15.9" customHeight="1" x14ac:dyDescent="0.3">
      <c r="A92" s="116" t="s">
        <v>21</v>
      </c>
      <c r="B92" s="62" t="s">
        <v>92</v>
      </c>
      <c r="C92" s="113"/>
      <c r="D92" s="113"/>
      <c r="E92" s="113">
        <v>189.95</v>
      </c>
      <c r="F92" s="71" t="s">
        <v>132</v>
      </c>
      <c r="G92" s="70" t="s">
        <v>51</v>
      </c>
      <c r="H92" s="96" t="s">
        <v>169</v>
      </c>
      <c r="I92" s="55"/>
      <c r="J92" s="56"/>
      <c r="K92" s="2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7"/>
      <c r="W92" s="17"/>
      <c r="X92" s="17"/>
      <c r="Y92" s="16">
        <f t="shared" si="15"/>
        <v>0</v>
      </c>
      <c r="Z92" s="121">
        <f t="shared" si="8"/>
        <v>0</v>
      </c>
      <c r="AA92" s="67"/>
    </row>
    <row r="93" spans="1:27" ht="15.9" customHeight="1" x14ac:dyDescent="0.3">
      <c r="A93" s="15" t="s">
        <v>22</v>
      </c>
      <c r="B93" s="62" t="s">
        <v>69</v>
      </c>
      <c r="C93" s="113"/>
      <c r="D93" s="113"/>
      <c r="E93" s="113">
        <v>169.95</v>
      </c>
      <c r="F93" s="71" t="s">
        <v>134</v>
      </c>
      <c r="G93" s="70" t="s">
        <v>61</v>
      </c>
      <c r="H93" s="96" t="s">
        <v>169</v>
      </c>
      <c r="I93" s="55"/>
      <c r="J93" s="56"/>
      <c r="K93" s="31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7"/>
      <c r="W93" s="17"/>
      <c r="X93" s="17"/>
      <c r="Y93" s="16">
        <f>SUM(L93:U93)</f>
        <v>0</v>
      </c>
      <c r="Z93" s="121">
        <f t="shared" si="8"/>
        <v>0</v>
      </c>
      <c r="AA93" s="67"/>
    </row>
    <row r="94" spans="1:27" ht="15.9" customHeight="1" x14ac:dyDescent="0.3">
      <c r="A94" s="15" t="s">
        <v>23</v>
      </c>
      <c r="B94" s="62" t="s">
        <v>69</v>
      </c>
      <c r="C94" s="113"/>
      <c r="D94" s="113"/>
      <c r="E94" s="113">
        <v>169.95</v>
      </c>
      <c r="F94" s="71" t="s">
        <v>135</v>
      </c>
      <c r="G94" s="70" t="s">
        <v>61</v>
      </c>
      <c r="H94" s="96" t="s">
        <v>169</v>
      </c>
      <c r="I94" s="55"/>
      <c r="J94" s="56"/>
      <c r="K94" s="2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7"/>
      <c r="W94" s="17"/>
      <c r="X94" s="17"/>
      <c r="Y94" s="16">
        <f t="shared" ref="Y94:Y95" si="16">SUM(K94:U94)</f>
        <v>0</v>
      </c>
      <c r="Z94" s="121">
        <f t="shared" si="8"/>
        <v>0</v>
      </c>
      <c r="AA94" s="67"/>
    </row>
    <row r="95" spans="1:27" ht="15.9" customHeight="1" x14ac:dyDescent="0.3">
      <c r="A95" s="99" t="s">
        <v>23</v>
      </c>
      <c r="B95" s="62" t="s">
        <v>83</v>
      </c>
      <c r="C95" s="113"/>
      <c r="D95" s="113"/>
      <c r="E95" s="113">
        <v>169.95</v>
      </c>
      <c r="F95" s="71">
        <v>131175</v>
      </c>
      <c r="G95" s="70" t="s">
        <v>52</v>
      </c>
      <c r="H95" s="96" t="s">
        <v>169</v>
      </c>
      <c r="I95" s="55"/>
      <c r="J95" s="56"/>
      <c r="K95" s="2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7"/>
      <c r="W95" s="17"/>
      <c r="X95" s="17"/>
      <c r="Y95" s="16">
        <f t="shared" si="16"/>
        <v>0</v>
      </c>
      <c r="Z95" s="121">
        <f t="shared" si="8"/>
        <v>0</v>
      </c>
      <c r="AA95" s="67"/>
    </row>
    <row r="96" spans="1:27" ht="15.9" customHeight="1" x14ac:dyDescent="0.3">
      <c r="A96" s="15" t="s">
        <v>24</v>
      </c>
      <c r="B96" s="62" t="s">
        <v>69</v>
      </c>
      <c r="C96" s="113"/>
      <c r="D96" s="113"/>
      <c r="E96" s="113">
        <v>219.95</v>
      </c>
      <c r="F96" s="71" t="s">
        <v>99</v>
      </c>
      <c r="G96" s="70" t="s">
        <v>61</v>
      </c>
      <c r="H96" s="96" t="s">
        <v>182</v>
      </c>
      <c r="I96" s="65"/>
      <c r="J96" s="60"/>
      <c r="K96" s="26"/>
      <c r="L96" s="16"/>
      <c r="M96" s="17"/>
      <c r="N96" s="16"/>
      <c r="O96" s="17"/>
      <c r="P96" s="16"/>
      <c r="Q96" s="17"/>
      <c r="R96" s="16"/>
      <c r="S96" s="17"/>
      <c r="T96" s="16"/>
      <c r="U96" s="16"/>
      <c r="V96" s="16"/>
      <c r="W96" s="17"/>
      <c r="X96" s="17"/>
      <c r="Y96" s="16">
        <f t="shared" ref="Y96:Y97" si="17">SUM(I96,J96,K96,L96,N96,P96,R96,T96,U96,V96)</f>
        <v>0</v>
      </c>
      <c r="Z96" s="121">
        <f t="shared" si="8"/>
        <v>0</v>
      </c>
      <c r="AA96" s="67"/>
    </row>
    <row r="97" spans="1:27" ht="15.9" customHeight="1" x14ac:dyDescent="0.3">
      <c r="A97" s="99" t="s">
        <v>24</v>
      </c>
      <c r="B97" s="62" t="s">
        <v>96</v>
      </c>
      <c r="C97" s="113"/>
      <c r="D97" s="113"/>
      <c r="E97" s="113">
        <v>219.95</v>
      </c>
      <c r="F97" s="71" t="s">
        <v>99</v>
      </c>
      <c r="G97" s="70" t="s">
        <v>97</v>
      </c>
      <c r="H97" s="96" t="s">
        <v>182</v>
      </c>
      <c r="I97" s="65"/>
      <c r="J97" s="60"/>
      <c r="K97" s="26"/>
      <c r="L97" s="16"/>
      <c r="M97" s="17"/>
      <c r="N97" s="16"/>
      <c r="O97" s="17"/>
      <c r="P97" s="16"/>
      <c r="Q97" s="17"/>
      <c r="R97" s="16"/>
      <c r="S97" s="17"/>
      <c r="T97" s="16"/>
      <c r="U97" s="16"/>
      <c r="V97" s="16"/>
      <c r="W97" s="17"/>
      <c r="X97" s="17"/>
      <c r="Y97" s="16">
        <f t="shared" si="17"/>
        <v>0</v>
      </c>
      <c r="Z97" s="121">
        <f t="shared" si="8"/>
        <v>0</v>
      </c>
      <c r="AA97" s="67"/>
    </row>
    <row r="98" spans="1:27" ht="15.9" customHeight="1" x14ac:dyDescent="0.3">
      <c r="A98" s="15" t="s">
        <v>170</v>
      </c>
      <c r="B98" s="62" t="s">
        <v>171</v>
      </c>
      <c r="C98" s="113"/>
      <c r="D98" s="113"/>
      <c r="E98" s="113">
        <v>199.95</v>
      </c>
      <c r="F98" s="71">
        <v>141084</v>
      </c>
      <c r="G98" s="70" t="s">
        <v>61</v>
      </c>
      <c r="H98" s="96" t="s">
        <v>169</v>
      </c>
      <c r="I98" s="55"/>
      <c r="J98" s="56"/>
      <c r="K98" s="26"/>
      <c r="L98" s="30"/>
      <c r="M98" s="30"/>
      <c r="N98" s="30"/>
      <c r="O98" s="30"/>
      <c r="P98" s="30"/>
      <c r="Q98" s="30"/>
      <c r="R98" s="30"/>
      <c r="S98" s="30"/>
      <c r="T98" s="30"/>
      <c r="U98" s="16"/>
      <c r="V98" s="17"/>
      <c r="W98" s="17"/>
      <c r="X98" s="17"/>
      <c r="Y98" s="16">
        <f t="shared" ref="Y98:Y111" si="18">SUM(K98:U98)</f>
        <v>0</v>
      </c>
      <c r="Z98" s="121">
        <f t="shared" si="8"/>
        <v>0</v>
      </c>
      <c r="AA98" s="67"/>
    </row>
    <row r="99" spans="1:27" ht="15.9" customHeight="1" x14ac:dyDescent="0.3">
      <c r="A99" s="99" t="s">
        <v>170</v>
      </c>
      <c r="B99" s="62" t="s">
        <v>48</v>
      </c>
      <c r="C99" s="113"/>
      <c r="D99" s="113"/>
      <c r="E99" s="113">
        <v>199.95</v>
      </c>
      <c r="F99" s="71">
        <v>141084</v>
      </c>
      <c r="G99" s="70" t="s">
        <v>51</v>
      </c>
      <c r="H99" s="96" t="s">
        <v>169</v>
      </c>
      <c r="I99" s="55"/>
      <c r="J99" s="56"/>
      <c r="K99" s="26"/>
      <c r="L99" s="30"/>
      <c r="M99" s="30"/>
      <c r="N99" s="30"/>
      <c r="O99" s="30"/>
      <c r="P99" s="30"/>
      <c r="Q99" s="30"/>
      <c r="R99" s="30"/>
      <c r="S99" s="30"/>
      <c r="T99" s="30"/>
      <c r="U99" s="16"/>
      <c r="V99" s="17"/>
      <c r="W99" s="17"/>
      <c r="X99" s="17"/>
      <c r="Y99" s="16">
        <f t="shared" si="18"/>
        <v>0</v>
      </c>
      <c r="Z99" s="121">
        <f t="shared" si="8"/>
        <v>0</v>
      </c>
      <c r="AA99" s="67"/>
    </row>
    <row r="100" spans="1:27" ht="15.9" customHeight="1" x14ac:dyDescent="0.3">
      <c r="A100" s="15" t="s">
        <v>213</v>
      </c>
      <c r="B100" s="62" t="s">
        <v>226</v>
      </c>
      <c r="C100" s="113"/>
      <c r="D100" s="113"/>
      <c r="E100" s="113">
        <v>209.95</v>
      </c>
      <c r="F100" s="71">
        <v>171420</v>
      </c>
      <c r="G100" s="70" t="s">
        <v>227</v>
      </c>
      <c r="H100" s="96" t="s">
        <v>169</v>
      </c>
      <c r="I100" s="55"/>
      <c r="J100" s="56"/>
      <c r="K100" s="31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17"/>
      <c r="W100" s="17"/>
      <c r="X100" s="17"/>
      <c r="Y100" s="30">
        <f t="shared" si="18"/>
        <v>0</v>
      </c>
      <c r="Z100" s="120">
        <f t="shared" si="8"/>
        <v>0</v>
      </c>
      <c r="AA100" s="67"/>
    </row>
    <row r="101" spans="1:27" ht="15.9" customHeight="1" x14ac:dyDescent="0.3">
      <c r="A101" s="99" t="s">
        <v>213</v>
      </c>
      <c r="B101" s="62" t="s">
        <v>82</v>
      </c>
      <c r="C101" s="113"/>
      <c r="D101" s="113"/>
      <c r="E101" s="113">
        <v>209.95</v>
      </c>
      <c r="F101" s="71">
        <v>171420</v>
      </c>
      <c r="G101" s="70" t="s">
        <v>71</v>
      </c>
      <c r="H101" s="96" t="s">
        <v>169</v>
      </c>
      <c r="I101" s="55"/>
      <c r="J101" s="56"/>
      <c r="K101" s="31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17"/>
      <c r="W101" s="17"/>
      <c r="X101" s="17"/>
      <c r="Y101" s="30">
        <f t="shared" si="18"/>
        <v>0</v>
      </c>
      <c r="Z101" s="120">
        <f t="shared" si="8"/>
        <v>0</v>
      </c>
      <c r="AA101" s="67"/>
    </row>
    <row r="102" spans="1:27" ht="15.9" customHeight="1" x14ac:dyDescent="0.3">
      <c r="A102" s="99" t="s">
        <v>213</v>
      </c>
      <c r="B102" s="62" t="s">
        <v>77</v>
      </c>
      <c r="C102" s="113"/>
      <c r="D102" s="113"/>
      <c r="E102" s="113">
        <v>209.95</v>
      </c>
      <c r="F102" s="71">
        <v>171420</v>
      </c>
      <c r="G102" s="70" t="s">
        <v>44</v>
      </c>
      <c r="H102" s="96" t="s">
        <v>169</v>
      </c>
      <c r="I102" s="55"/>
      <c r="J102" s="56"/>
      <c r="K102" s="31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17"/>
      <c r="W102" s="17"/>
      <c r="X102" s="17"/>
      <c r="Y102" s="30">
        <f t="shared" si="18"/>
        <v>0</v>
      </c>
      <c r="Z102" s="120">
        <f t="shared" si="8"/>
        <v>0</v>
      </c>
      <c r="AA102" s="67"/>
    </row>
    <row r="103" spans="1:27" ht="15.9" customHeight="1" x14ac:dyDescent="0.3">
      <c r="A103" s="15" t="s">
        <v>214</v>
      </c>
      <c r="B103" s="62" t="s">
        <v>228</v>
      </c>
      <c r="C103" s="113"/>
      <c r="D103" s="113"/>
      <c r="E103" s="113">
        <v>199.95</v>
      </c>
      <c r="F103" s="71">
        <v>181163</v>
      </c>
      <c r="G103" s="70" t="s">
        <v>61</v>
      </c>
      <c r="H103" s="96" t="s">
        <v>169</v>
      </c>
      <c r="I103" s="55"/>
      <c r="J103" s="56"/>
      <c r="K103" s="31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17"/>
      <c r="W103" s="17"/>
      <c r="X103" s="17"/>
      <c r="Y103" s="30">
        <f t="shared" si="18"/>
        <v>0</v>
      </c>
      <c r="Z103" s="120">
        <f t="shared" si="8"/>
        <v>0</v>
      </c>
      <c r="AA103" s="67"/>
    </row>
    <row r="104" spans="1:27" ht="15.9" customHeight="1" x14ac:dyDescent="0.3">
      <c r="A104" s="99" t="s">
        <v>214</v>
      </c>
      <c r="B104" s="62" t="s">
        <v>229</v>
      </c>
      <c r="C104" s="113"/>
      <c r="D104" s="113"/>
      <c r="E104" s="113">
        <v>199.95</v>
      </c>
      <c r="F104" s="71">
        <v>181163</v>
      </c>
      <c r="G104" s="70" t="s">
        <v>71</v>
      </c>
      <c r="H104" s="96" t="s">
        <v>169</v>
      </c>
      <c r="I104" s="55"/>
      <c r="J104" s="56"/>
      <c r="K104" s="31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17"/>
      <c r="W104" s="17"/>
      <c r="X104" s="17"/>
      <c r="Y104" s="30">
        <f t="shared" si="18"/>
        <v>0</v>
      </c>
      <c r="Z104" s="120">
        <f t="shared" si="8"/>
        <v>0</v>
      </c>
      <c r="AA104" s="67"/>
    </row>
    <row r="105" spans="1:27" ht="15.9" customHeight="1" x14ac:dyDescent="0.3">
      <c r="A105" s="15" t="s">
        <v>188</v>
      </c>
      <c r="B105" s="62" t="s">
        <v>190</v>
      </c>
      <c r="C105" s="113"/>
      <c r="D105" s="113"/>
      <c r="E105" s="113">
        <v>189.95</v>
      </c>
      <c r="F105" s="71">
        <v>181151</v>
      </c>
      <c r="G105" s="70" t="s">
        <v>61</v>
      </c>
      <c r="H105" s="96" t="s">
        <v>169</v>
      </c>
      <c r="I105" s="55"/>
      <c r="J105" s="56"/>
      <c r="K105" s="26"/>
      <c r="L105" s="30"/>
      <c r="M105" s="30"/>
      <c r="N105" s="30"/>
      <c r="O105" s="30"/>
      <c r="P105" s="30"/>
      <c r="Q105" s="30"/>
      <c r="R105" s="30"/>
      <c r="S105" s="30"/>
      <c r="T105" s="30"/>
      <c r="U105" s="16"/>
      <c r="V105" s="17"/>
      <c r="W105" s="17"/>
      <c r="X105" s="17"/>
      <c r="Y105" s="16">
        <f t="shared" si="18"/>
        <v>0</v>
      </c>
      <c r="Z105" s="121">
        <f t="shared" si="8"/>
        <v>0</v>
      </c>
      <c r="AA105" s="67"/>
    </row>
    <row r="106" spans="1:27" ht="15.9" customHeight="1" x14ac:dyDescent="0.3">
      <c r="A106" s="99" t="s">
        <v>188</v>
      </c>
      <c r="B106" s="62" t="s">
        <v>189</v>
      </c>
      <c r="C106" s="113"/>
      <c r="D106" s="113"/>
      <c r="E106" s="113">
        <v>189.95</v>
      </c>
      <c r="F106" s="71">
        <v>181151</v>
      </c>
      <c r="G106" s="70" t="s">
        <v>191</v>
      </c>
      <c r="H106" s="96" t="s">
        <v>169</v>
      </c>
      <c r="I106" s="55"/>
      <c r="J106" s="56"/>
      <c r="K106" s="26"/>
      <c r="L106" s="30"/>
      <c r="M106" s="30"/>
      <c r="N106" s="30"/>
      <c r="O106" s="30"/>
      <c r="P106" s="30"/>
      <c r="Q106" s="30"/>
      <c r="R106" s="30"/>
      <c r="S106" s="30"/>
      <c r="T106" s="30"/>
      <c r="U106" s="16"/>
      <c r="V106" s="17"/>
      <c r="W106" s="17"/>
      <c r="X106" s="17"/>
      <c r="Y106" s="16">
        <f t="shared" si="18"/>
        <v>0</v>
      </c>
      <c r="Z106" s="121">
        <f t="shared" si="8"/>
        <v>0</v>
      </c>
      <c r="AA106" s="67"/>
    </row>
    <row r="107" spans="1:27" ht="15.9" customHeight="1" x14ac:dyDescent="0.3">
      <c r="A107" s="15" t="s">
        <v>153</v>
      </c>
      <c r="B107" s="62" t="s">
        <v>235</v>
      </c>
      <c r="C107" s="113"/>
      <c r="D107" s="113"/>
      <c r="E107" s="113">
        <v>189.95</v>
      </c>
      <c r="F107" s="71">
        <v>181149</v>
      </c>
      <c r="G107" s="70" t="s">
        <v>61</v>
      </c>
      <c r="H107" s="96" t="s">
        <v>169</v>
      </c>
      <c r="I107" s="55"/>
      <c r="J107" s="56"/>
      <c r="K107" s="2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7"/>
      <c r="W107" s="17"/>
      <c r="X107" s="17"/>
      <c r="Y107" s="16">
        <f t="shared" si="18"/>
        <v>0</v>
      </c>
      <c r="Z107" s="121">
        <f t="shared" si="8"/>
        <v>0</v>
      </c>
      <c r="AA107" s="67"/>
    </row>
    <row r="108" spans="1:27" ht="15.9" customHeight="1" x14ac:dyDescent="0.3">
      <c r="A108" s="61" t="s">
        <v>153</v>
      </c>
      <c r="B108" s="62" t="s">
        <v>139</v>
      </c>
      <c r="C108" s="113"/>
      <c r="D108" s="113"/>
      <c r="E108" s="113">
        <v>189.95</v>
      </c>
      <c r="F108" s="71">
        <v>181149</v>
      </c>
      <c r="G108" s="70" t="s">
        <v>44</v>
      </c>
      <c r="H108" s="96" t="s">
        <v>169</v>
      </c>
      <c r="I108" s="55"/>
      <c r="J108" s="56"/>
      <c r="K108" s="2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7"/>
      <c r="W108" s="17"/>
      <c r="X108" s="17"/>
      <c r="Y108" s="16">
        <f t="shared" si="18"/>
        <v>0</v>
      </c>
      <c r="Z108" s="121">
        <f t="shared" si="8"/>
        <v>0</v>
      </c>
      <c r="AA108" s="67"/>
    </row>
    <row r="109" spans="1:27" ht="15.9" customHeight="1" x14ac:dyDescent="0.3">
      <c r="A109" s="15" t="s">
        <v>154</v>
      </c>
      <c r="B109" s="62" t="s">
        <v>43</v>
      </c>
      <c r="C109" s="113"/>
      <c r="D109" s="113"/>
      <c r="E109" s="113">
        <v>189.95</v>
      </c>
      <c r="F109" s="71">
        <v>181148</v>
      </c>
      <c r="G109" s="70" t="s">
        <v>44</v>
      </c>
      <c r="H109" s="96" t="s">
        <v>169</v>
      </c>
      <c r="I109" s="55"/>
      <c r="J109" s="56"/>
      <c r="K109" s="2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7"/>
      <c r="W109" s="17"/>
      <c r="X109" s="17"/>
      <c r="Y109" s="16">
        <f t="shared" si="18"/>
        <v>0</v>
      </c>
      <c r="Z109" s="121">
        <f t="shared" si="8"/>
        <v>0</v>
      </c>
      <c r="AA109" s="67"/>
    </row>
    <row r="110" spans="1:27" ht="15.9" customHeight="1" x14ac:dyDescent="0.3">
      <c r="A110" s="99" t="s">
        <v>154</v>
      </c>
      <c r="B110" s="62" t="s">
        <v>140</v>
      </c>
      <c r="C110" s="113"/>
      <c r="D110" s="113"/>
      <c r="E110" s="113">
        <v>189.95</v>
      </c>
      <c r="F110" s="71">
        <v>181148</v>
      </c>
      <c r="G110" s="68">
        <v>279</v>
      </c>
      <c r="H110" s="96" t="s">
        <v>169</v>
      </c>
      <c r="I110" s="55"/>
      <c r="J110" s="56"/>
      <c r="K110" s="2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7"/>
      <c r="W110" s="17"/>
      <c r="X110" s="17"/>
      <c r="Y110" s="16">
        <f t="shared" si="18"/>
        <v>0</v>
      </c>
      <c r="Z110" s="121">
        <f t="shared" si="8"/>
        <v>0</v>
      </c>
      <c r="AA110" s="67"/>
    </row>
    <row r="111" spans="1:27" ht="15.9" customHeight="1" x14ac:dyDescent="0.3">
      <c r="A111" s="99" t="s">
        <v>154</v>
      </c>
      <c r="B111" s="62" t="s">
        <v>236</v>
      </c>
      <c r="C111" s="113"/>
      <c r="D111" s="113"/>
      <c r="E111" s="113">
        <v>189.95</v>
      </c>
      <c r="F111" s="71">
        <v>181148</v>
      </c>
      <c r="G111" s="70" t="s">
        <v>141</v>
      </c>
      <c r="H111" s="96" t="s">
        <v>169</v>
      </c>
      <c r="I111" s="55"/>
      <c r="J111" s="56"/>
      <c r="K111" s="2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7"/>
      <c r="W111" s="17"/>
      <c r="X111" s="17"/>
      <c r="Y111" s="16">
        <f t="shared" si="18"/>
        <v>0</v>
      </c>
      <c r="Z111" s="121">
        <f t="shared" si="8"/>
        <v>0</v>
      </c>
      <c r="AA111" s="67"/>
    </row>
    <row r="112" spans="1:27" ht="15.9" customHeight="1" x14ac:dyDescent="0.3">
      <c r="A112" s="15" t="s">
        <v>25</v>
      </c>
      <c r="B112" s="62" t="s">
        <v>69</v>
      </c>
      <c r="C112" s="113"/>
      <c r="D112" s="113"/>
      <c r="E112" s="113">
        <v>219.95</v>
      </c>
      <c r="F112" s="71" t="s">
        <v>84</v>
      </c>
      <c r="G112" s="70" t="s">
        <v>61</v>
      </c>
      <c r="H112" s="96" t="s">
        <v>231</v>
      </c>
      <c r="I112" s="55"/>
      <c r="J112" s="60"/>
      <c r="K112" s="2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7"/>
      <c r="X112" s="17"/>
      <c r="Y112" s="16">
        <f t="shared" ref="Y112:Y123" si="19">SUM(K100:V111)</f>
        <v>0</v>
      </c>
      <c r="Z112" s="121">
        <f t="shared" si="8"/>
        <v>0</v>
      </c>
      <c r="AA112" s="67"/>
    </row>
    <row r="113" spans="1:27" ht="15.9" customHeight="1" x14ac:dyDescent="0.3">
      <c r="A113" s="99" t="s">
        <v>25</v>
      </c>
      <c r="B113" s="62" t="s">
        <v>83</v>
      </c>
      <c r="C113" s="113"/>
      <c r="D113" s="113"/>
      <c r="E113" s="113">
        <v>219.95</v>
      </c>
      <c r="F113" s="71" t="s">
        <v>84</v>
      </c>
      <c r="G113" s="70" t="s">
        <v>52</v>
      </c>
      <c r="H113" s="96" t="s">
        <v>231</v>
      </c>
      <c r="I113" s="55"/>
      <c r="J113" s="60"/>
      <c r="K113" s="2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7"/>
      <c r="X113" s="17"/>
      <c r="Y113" s="16">
        <f t="shared" si="19"/>
        <v>0</v>
      </c>
      <c r="Z113" s="121">
        <f t="shared" si="8"/>
        <v>0</v>
      </c>
      <c r="AA113" s="67"/>
    </row>
    <row r="114" spans="1:27" ht="15.9" customHeight="1" x14ac:dyDescent="0.3">
      <c r="A114" s="15" t="s">
        <v>178</v>
      </c>
      <c r="B114" s="62" t="s">
        <v>69</v>
      </c>
      <c r="C114" s="113"/>
      <c r="D114" s="113"/>
      <c r="E114" s="113">
        <v>219.95</v>
      </c>
      <c r="F114" s="71">
        <v>181154</v>
      </c>
      <c r="G114" s="70" t="s">
        <v>61</v>
      </c>
      <c r="H114" s="96" t="s">
        <v>177</v>
      </c>
      <c r="I114" s="55"/>
      <c r="J114" s="60"/>
      <c r="K114" s="2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7"/>
      <c r="X114" s="17"/>
      <c r="Y114" s="16">
        <f t="shared" si="19"/>
        <v>0</v>
      </c>
      <c r="Z114" s="121">
        <f t="shared" si="8"/>
        <v>0</v>
      </c>
      <c r="AA114" s="67"/>
    </row>
    <row r="115" spans="1:27" ht="15.9" customHeight="1" x14ac:dyDescent="0.3">
      <c r="A115" s="99" t="s">
        <v>178</v>
      </c>
      <c r="B115" s="62" t="s">
        <v>83</v>
      </c>
      <c r="C115" s="113"/>
      <c r="D115" s="113"/>
      <c r="E115" s="113">
        <v>219.95</v>
      </c>
      <c r="F115" s="71">
        <v>181154</v>
      </c>
      <c r="G115" s="70" t="s">
        <v>52</v>
      </c>
      <c r="H115" s="96" t="s">
        <v>177</v>
      </c>
      <c r="I115" s="55"/>
      <c r="J115" s="60"/>
      <c r="K115" s="2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7"/>
      <c r="X115" s="17"/>
      <c r="Y115" s="16">
        <f t="shared" si="19"/>
        <v>0</v>
      </c>
      <c r="Z115" s="121">
        <f t="shared" si="8"/>
        <v>0</v>
      </c>
      <c r="AA115" s="67"/>
    </row>
    <row r="116" spans="1:27" ht="15.9" customHeight="1" x14ac:dyDescent="0.3">
      <c r="A116" s="15" t="s">
        <v>26</v>
      </c>
      <c r="B116" s="62" t="s">
        <v>77</v>
      </c>
      <c r="C116" s="113"/>
      <c r="D116" s="113"/>
      <c r="E116" s="113">
        <v>199.95</v>
      </c>
      <c r="F116" s="71" t="s">
        <v>87</v>
      </c>
      <c r="G116" s="70" t="s">
        <v>44</v>
      </c>
      <c r="H116" s="96" t="s">
        <v>231</v>
      </c>
      <c r="I116" s="55"/>
      <c r="J116" s="56"/>
      <c r="K116" s="2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7"/>
      <c r="X116" s="17"/>
      <c r="Y116" s="16">
        <f t="shared" si="19"/>
        <v>0</v>
      </c>
      <c r="Z116" s="121">
        <f t="shared" si="8"/>
        <v>0</v>
      </c>
      <c r="AA116" s="67"/>
    </row>
    <row r="117" spans="1:27" ht="15.9" customHeight="1" x14ac:dyDescent="0.3">
      <c r="A117" s="99" t="s">
        <v>26</v>
      </c>
      <c r="B117" s="62" t="s">
        <v>86</v>
      </c>
      <c r="C117" s="113"/>
      <c r="D117" s="113"/>
      <c r="E117" s="113">
        <v>199.95</v>
      </c>
      <c r="F117" s="71" t="s">
        <v>87</v>
      </c>
      <c r="G117" s="70" t="s">
        <v>61</v>
      </c>
      <c r="H117" s="96" t="s">
        <v>231</v>
      </c>
      <c r="I117" s="55"/>
      <c r="J117" s="56"/>
      <c r="K117" s="2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7"/>
      <c r="X117" s="17"/>
      <c r="Y117" s="16">
        <f t="shared" si="19"/>
        <v>0</v>
      </c>
      <c r="Z117" s="121">
        <f t="shared" si="8"/>
        <v>0</v>
      </c>
      <c r="AA117" s="67"/>
    </row>
    <row r="118" spans="1:27" ht="15.9" customHeight="1" x14ac:dyDescent="0.3">
      <c r="A118" s="99" t="s">
        <v>26</v>
      </c>
      <c r="B118" s="62" t="s">
        <v>48</v>
      </c>
      <c r="C118" s="113"/>
      <c r="D118" s="113"/>
      <c r="E118" s="113">
        <v>199.95</v>
      </c>
      <c r="F118" s="71" t="s">
        <v>87</v>
      </c>
      <c r="G118" s="70" t="s">
        <v>51</v>
      </c>
      <c r="H118" s="96" t="s">
        <v>231</v>
      </c>
      <c r="I118" s="55"/>
      <c r="J118" s="56"/>
      <c r="K118" s="2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7"/>
      <c r="X118" s="17"/>
      <c r="Y118" s="16">
        <f t="shared" si="19"/>
        <v>0</v>
      </c>
      <c r="Z118" s="121">
        <f t="shared" si="8"/>
        <v>0</v>
      </c>
      <c r="AA118" s="67"/>
    </row>
    <row r="119" spans="1:27" ht="15.9" customHeight="1" x14ac:dyDescent="0.3">
      <c r="A119" s="15" t="s">
        <v>192</v>
      </c>
      <c r="B119" s="62" t="s">
        <v>86</v>
      </c>
      <c r="C119" s="113"/>
      <c r="D119" s="113"/>
      <c r="E119" s="113">
        <v>199.95</v>
      </c>
      <c r="F119" s="71">
        <v>141081</v>
      </c>
      <c r="G119" s="70" t="s">
        <v>61</v>
      </c>
      <c r="H119" s="96" t="s">
        <v>177</v>
      </c>
      <c r="I119" s="55"/>
      <c r="J119" s="56"/>
      <c r="K119" s="2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7"/>
      <c r="X119" s="17"/>
      <c r="Y119" s="16">
        <f t="shared" si="19"/>
        <v>0</v>
      </c>
      <c r="Z119" s="121">
        <f t="shared" si="8"/>
        <v>0</v>
      </c>
      <c r="AA119" s="67"/>
    </row>
    <row r="120" spans="1:27" ht="15.9" customHeight="1" x14ac:dyDescent="0.3">
      <c r="A120" s="99" t="s">
        <v>198</v>
      </c>
      <c r="B120" s="62" t="s">
        <v>48</v>
      </c>
      <c r="C120" s="113"/>
      <c r="D120" s="113"/>
      <c r="E120" s="113">
        <v>199.95</v>
      </c>
      <c r="F120" s="71">
        <v>141081</v>
      </c>
      <c r="G120" s="70" t="s">
        <v>51</v>
      </c>
      <c r="H120" s="96" t="s">
        <v>177</v>
      </c>
      <c r="I120" s="55"/>
      <c r="J120" s="56"/>
      <c r="K120" s="2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7"/>
      <c r="X120" s="17"/>
      <c r="Y120" s="16">
        <f t="shared" si="19"/>
        <v>0</v>
      </c>
      <c r="Z120" s="121">
        <f t="shared" si="8"/>
        <v>0</v>
      </c>
      <c r="AA120" s="67"/>
    </row>
    <row r="121" spans="1:27" ht="15.9" customHeight="1" x14ac:dyDescent="0.3">
      <c r="A121" s="15" t="s">
        <v>162</v>
      </c>
      <c r="B121" s="62" t="s">
        <v>164</v>
      </c>
      <c r="C121" s="113"/>
      <c r="D121" s="113"/>
      <c r="E121" s="113">
        <v>179.95</v>
      </c>
      <c r="F121" s="71">
        <v>171414</v>
      </c>
      <c r="G121" s="70" t="s">
        <v>166</v>
      </c>
      <c r="H121" s="96" t="s">
        <v>167</v>
      </c>
      <c r="I121" s="55"/>
      <c r="J121" s="56"/>
      <c r="K121" s="2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7"/>
      <c r="X121" s="17"/>
      <c r="Y121" s="16">
        <f t="shared" si="19"/>
        <v>0</v>
      </c>
      <c r="Z121" s="121">
        <f t="shared" si="8"/>
        <v>0</v>
      </c>
      <c r="AA121" s="67"/>
    </row>
    <row r="122" spans="1:27" ht="15.9" customHeight="1" x14ac:dyDescent="0.3">
      <c r="A122" s="99" t="s">
        <v>162</v>
      </c>
      <c r="B122" s="62" t="s">
        <v>163</v>
      </c>
      <c r="C122" s="113"/>
      <c r="D122" s="113"/>
      <c r="E122" s="113">
        <v>179.95</v>
      </c>
      <c r="F122" s="71">
        <v>171414</v>
      </c>
      <c r="G122" s="70" t="s">
        <v>165</v>
      </c>
      <c r="H122" s="96" t="s">
        <v>167</v>
      </c>
      <c r="I122" s="55"/>
      <c r="J122" s="56"/>
      <c r="K122" s="2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7"/>
      <c r="X122" s="17"/>
      <c r="Y122" s="16">
        <f t="shared" si="19"/>
        <v>0</v>
      </c>
      <c r="Z122" s="121">
        <f t="shared" ref="Z122:Z175" si="20">SUM(Y122*D122)</f>
        <v>0</v>
      </c>
      <c r="AA122" s="67"/>
    </row>
    <row r="123" spans="1:27" ht="15.9" customHeight="1" x14ac:dyDescent="0.3">
      <c r="A123" s="99" t="s">
        <v>162</v>
      </c>
      <c r="B123" s="62" t="s">
        <v>143</v>
      </c>
      <c r="C123" s="113"/>
      <c r="D123" s="113"/>
      <c r="E123" s="113">
        <v>179.95</v>
      </c>
      <c r="F123" s="71">
        <v>171414</v>
      </c>
      <c r="G123" s="70" t="s">
        <v>46</v>
      </c>
      <c r="H123" s="96" t="s">
        <v>167</v>
      </c>
      <c r="I123" s="55"/>
      <c r="J123" s="56"/>
      <c r="K123" s="2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7"/>
      <c r="X123" s="17"/>
      <c r="Y123" s="16">
        <f t="shared" si="19"/>
        <v>0</v>
      </c>
      <c r="Z123" s="121">
        <f t="shared" si="20"/>
        <v>0</v>
      </c>
      <c r="AA123" s="67"/>
    </row>
    <row r="124" spans="1:27" ht="15.9" customHeight="1" x14ac:dyDescent="0.3">
      <c r="A124" s="15" t="s">
        <v>215</v>
      </c>
      <c r="B124" s="62" t="s">
        <v>69</v>
      </c>
      <c r="C124" s="113"/>
      <c r="D124" s="112"/>
      <c r="E124" s="112">
        <v>149.94999999999999</v>
      </c>
      <c r="F124" s="51">
        <v>121593</v>
      </c>
      <c r="G124" s="52" t="s">
        <v>61</v>
      </c>
      <c r="H124" s="96" t="s">
        <v>182</v>
      </c>
      <c r="I124" s="65"/>
      <c r="J124" s="60"/>
      <c r="K124" s="31"/>
      <c r="L124" s="30"/>
      <c r="M124" s="17"/>
      <c r="N124" s="30"/>
      <c r="O124" s="17"/>
      <c r="P124" s="30"/>
      <c r="Q124" s="17"/>
      <c r="R124" s="30"/>
      <c r="S124" s="17"/>
      <c r="T124" s="30"/>
      <c r="U124" s="30"/>
      <c r="V124" s="17"/>
      <c r="W124" s="17"/>
      <c r="X124" s="17"/>
      <c r="Y124" s="16">
        <f>SUM(K124,L124,N124,P124,R124,T124,U124,)</f>
        <v>0</v>
      </c>
      <c r="Z124" s="121">
        <f t="shared" si="20"/>
        <v>0</v>
      </c>
      <c r="AA124" s="67"/>
    </row>
    <row r="125" spans="1:27" ht="15.9" customHeight="1" x14ac:dyDescent="0.3">
      <c r="A125" s="15" t="s">
        <v>197</v>
      </c>
      <c r="B125" s="62" t="s">
        <v>69</v>
      </c>
      <c r="C125" s="113"/>
      <c r="D125" s="113"/>
      <c r="E125" s="113">
        <v>139.94999999999999</v>
      </c>
      <c r="F125" s="71">
        <v>121578</v>
      </c>
      <c r="G125" s="70" t="s">
        <v>61</v>
      </c>
      <c r="H125" s="96" t="s">
        <v>182</v>
      </c>
      <c r="I125" s="55"/>
      <c r="J125" s="56"/>
      <c r="K125" s="26"/>
      <c r="L125" s="16"/>
      <c r="M125" s="17"/>
      <c r="N125" s="16"/>
      <c r="O125" s="17"/>
      <c r="P125" s="16"/>
      <c r="Q125" s="17"/>
      <c r="R125" s="16"/>
      <c r="S125" s="17"/>
      <c r="T125" s="16"/>
      <c r="U125" s="16"/>
      <c r="V125" s="17"/>
      <c r="W125" s="17"/>
      <c r="X125" s="17"/>
      <c r="Y125" s="16">
        <f>SUM(K125,L125,N125,P125,R125,T125,U125)</f>
        <v>0</v>
      </c>
      <c r="Z125" s="121">
        <f t="shared" si="20"/>
        <v>0</v>
      </c>
      <c r="AA125" s="67"/>
    </row>
    <row r="126" spans="1:27" ht="15.9" customHeight="1" x14ac:dyDescent="0.3">
      <c r="A126" s="15" t="s">
        <v>156</v>
      </c>
      <c r="B126" s="62" t="s">
        <v>48</v>
      </c>
      <c r="C126" s="113"/>
      <c r="D126" s="113"/>
      <c r="E126" s="113">
        <v>219.95</v>
      </c>
      <c r="F126" s="71">
        <v>161193</v>
      </c>
      <c r="G126" s="70" t="s">
        <v>51</v>
      </c>
      <c r="H126" s="96" t="s">
        <v>231</v>
      </c>
      <c r="I126" s="55"/>
      <c r="J126" s="56"/>
      <c r="K126" s="2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7"/>
      <c r="W126" s="17"/>
      <c r="X126" s="17"/>
      <c r="Y126" s="16">
        <f t="shared" ref="Y126:Y149" si="21">SUM(K126:U126)</f>
        <v>0</v>
      </c>
      <c r="Z126" s="120">
        <f t="shared" si="20"/>
        <v>0</v>
      </c>
      <c r="AA126" s="67"/>
    </row>
    <row r="127" spans="1:27" ht="15.9" customHeight="1" x14ac:dyDescent="0.3">
      <c r="A127" s="15" t="s">
        <v>216</v>
      </c>
      <c r="B127" s="62" t="s">
        <v>48</v>
      </c>
      <c r="C127" s="113"/>
      <c r="D127" s="113"/>
      <c r="E127" s="113">
        <v>219.95</v>
      </c>
      <c r="F127" s="71">
        <v>161185</v>
      </c>
      <c r="G127" s="70" t="s">
        <v>51</v>
      </c>
      <c r="H127" s="96" t="s">
        <v>231</v>
      </c>
      <c r="I127" s="55"/>
      <c r="J127" s="56"/>
      <c r="K127" s="31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17"/>
      <c r="W127" s="17"/>
      <c r="X127" s="17"/>
      <c r="Y127" s="30">
        <f t="shared" si="21"/>
        <v>0</v>
      </c>
      <c r="Z127" s="120">
        <f t="shared" si="20"/>
        <v>0</v>
      </c>
      <c r="AA127" s="67"/>
    </row>
    <row r="128" spans="1:27" ht="15.9" customHeight="1" x14ac:dyDescent="0.3">
      <c r="A128" s="15" t="s">
        <v>217</v>
      </c>
      <c r="B128" s="62" t="s">
        <v>128</v>
      </c>
      <c r="C128" s="113"/>
      <c r="D128" s="113"/>
      <c r="E128" s="113">
        <v>219.95</v>
      </c>
      <c r="F128" s="71">
        <v>161184</v>
      </c>
      <c r="G128" s="70" t="s">
        <v>61</v>
      </c>
      <c r="H128" s="96" t="s">
        <v>231</v>
      </c>
      <c r="I128" s="55"/>
      <c r="J128" s="56"/>
      <c r="K128" s="31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17"/>
      <c r="W128" s="17"/>
      <c r="X128" s="17"/>
      <c r="Y128" s="30">
        <f t="shared" si="21"/>
        <v>0</v>
      </c>
      <c r="Z128" s="120">
        <f t="shared" si="20"/>
        <v>0</v>
      </c>
      <c r="AA128" s="67"/>
    </row>
    <row r="129" spans="1:27" ht="15.9" customHeight="1" x14ac:dyDescent="0.3">
      <c r="A129" s="99" t="s">
        <v>217</v>
      </c>
      <c r="B129" s="62" t="s">
        <v>225</v>
      </c>
      <c r="C129" s="113"/>
      <c r="D129" s="113"/>
      <c r="E129" s="113">
        <v>219.95</v>
      </c>
      <c r="F129" s="71">
        <v>161184</v>
      </c>
      <c r="G129" s="70" t="s">
        <v>51</v>
      </c>
      <c r="H129" s="96" t="s">
        <v>231</v>
      </c>
      <c r="I129" s="55"/>
      <c r="J129" s="56"/>
      <c r="K129" s="31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17"/>
      <c r="W129" s="17"/>
      <c r="X129" s="17"/>
      <c r="Y129" s="30">
        <f t="shared" si="21"/>
        <v>0</v>
      </c>
      <c r="Z129" s="120">
        <f t="shared" si="20"/>
        <v>0</v>
      </c>
      <c r="AA129" s="67"/>
    </row>
    <row r="130" spans="1:27" ht="15.9" customHeight="1" x14ac:dyDescent="0.3">
      <c r="A130" s="15" t="s">
        <v>155</v>
      </c>
      <c r="B130" s="62" t="s">
        <v>48</v>
      </c>
      <c r="C130" s="113"/>
      <c r="D130" s="113"/>
      <c r="E130" s="113">
        <v>199.95</v>
      </c>
      <c r="F130" s="71">
        <v>171401</v>
      </c>
      <c r="G130" s="70" t="s">
        <v>51</v>
      </c>
      <c r="H130" s="96" t="s">
        <v>231</v>
      </c>
      <c r="I130" s="55"/>
      <c r="J130" s="56"/>
      <c r="K130" s="2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7"/>
      <c r="W130" s="17"/>
      <c r="X130" s="17"/>
      <c r="Y130" s="16">
        <f t="shared" si="21"/>
        <v>0</v>
      </c>
      <c r="Z130" s="121">
        <f t="shared" si="20"/>
        <v>0</v>
      </c>
      <c r="AA130" s="67"/>
    </row>
    <row r="131" spans="1:27" ht="15.9" customHeight="1" x14ac:dyDescent="0.3">
      <c r="A131" s="15" t="s">
        <v>239</v>
      </c>
      <c r="B131" s="67" t="s">
        <v>53</v>
      </c>
      <c r="C131" s="106"/>
      <c r="D131" s="106"/>
      <c r="E131" s="113">
        <v>199.95</v>
      </c>
      <c r="F131" s="63">
        <v>171391</v>
      </c>
      <c r="G131" s="64" t="s">
        <v>57</v>
      </c>
      <c r="H131" s="96" t="s">
        <v>169</v>
      </c>
      <c r="I131" s="55"/>
      <c r="J131" s="56"/>
      <c r="K131" s="2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7"/>
      <c r="X131" s="17"/>
      <c r="Y131" s="16">
        <f>SUM(K25:V51)</f>
        <v>0</v>
      </c>
      <c r="Z131" s="121">
        <f t="shared" ref="Z131:Z132" si="22">SUM(Y131*D131)</f>
        <v>0</v>
      </c>
      <c r="AA131" s="67"/>
    </row>
    <row r="132" spans="1:27" ht="15.9" customHeight="1" x14ac:dyDescent="0.3">
      <c r="A132" s="99" t="s">
        <v>239</v>
      </c>
      <c r="B132" s="62" t="s">
        <v>55</v>
      </c>
      <c r="C132" s="106"/>
      <c r="D132" s="106"/>
      <c r="E132" s="113">
        <v>199.95</v>
      </c>
      <c r="F132" s="63">
        <v>171391</v>
      </c>
      <c r="G132" s="64" t="s">
        <v>59</v>
      </c>
      <c r="H132" s="96" t="s">
        <v>169</v>
      </c>
      <c r="I132" s="55"/>
      <c r="J132" s="56"/>
      <c r="K132" s="2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7"/>
      <c r="X132" s="17"/>
      <c r="Y132" s="16">
        <f>SUM(K43:V131)</f>
        <v>0</v>
      </c>
      <c r="Z132" s="121">
        <f t="shared" si="22"/>
        <v>0</v>
      </c>
      <c r="AA132" s="67"/>
    </row>
    <row r="133" spans="1:27" ht="15.9" customHeight="1" x14ac:dyDescent="0.3">
      <c r="A133" s="15" t="s">
        <v>27</v>
      </c>
      <c r="B133" s="62" t="s">
        <v>69</v>
      </c>
      <c r="C133" s="113"/>
      <c r="D133" s="113"/>
      <c r="E133" s="113">
        <v>199.95</v>
      </c>
      <c r="F133" s="71" t="s">
        <v>109</v>
      </c>
      <c r="G133" s="70" t="s">
        <v>61</v>
      </c>
      <c r="H133" s="96" t="s">
        <v>169</v>
      </c>
      <c r="I133" s="55"/>
      <c r="J133" s="56"/>
      <c r="K133" s="2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7"/>
      <c r="W133" s="17"/>
      <c r="X133" s="17"/>
      <c r="Y133" s="16">
        <f t="shared" si="21"/>
        <v>0</v>
      </c>
      <c r="Z133" s="121">
        <f t="shared" si="20"/>
        <v>0</v>
      </c>
      <c r="AA133" s="67"/>
    </row>
    <row r="134" spans="1:27" ht="15.9" customHeight="1" x14ac:dyDescent="0.3">
      <c r="A134" s="99" t="s">
        <v>27</v>
      </c>
      <c r="B134" s="62" t="s">
        <v>77</v>
      </c>
      <c r="C134" s="113"/>
      <c r="D134" s="113"/>
      <c r="E134" s="113">
        <v>199.95</v>
      </c>
      <c r="F134" s="71" t="s">
        <v>109</v>
      </c>
      <c r="G134" s="70" t="s">
        <v>44</v>
      </c>
      <c r="H134" s="96" t="s">
        <v>169</v>
      </c>
      <c r="I134" s="55"/>
      <c r="J134" s="56"/>
      <c r="K134" s="2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7"/>
      <c r="W134" s="17"/>
      <c r="X134" s="17"/>
      <c r="Y134" s="16">
        <f t="shared" si="21"/>
        <v>0</v>
      </c>
      <c r="Z134" s="121">
        <f t="shared" si="20"/>
        <v>0</v>
      </c>
      <c r="AA134" s="67"/>
    </row>
    <row r="135" spans="1:27" ht="15.9" customHeight="1" x14ac:dyDescent="0.3">
      <c r="A135" s="115" t="s">
        <v>218</v>
      </c>
      <c r="B135" s="62" t="s">
        <v>69</v>
      </c>
      <c r="C135" s="113"/>
      <c r="D135" s="113"/>
      <c r="E135" s="113">
        <v>219.95</v>
      </c>
      <c r="F135" s="71">
        <v>111033</v>
      </c>
      <c r="G135" s="70" t="s">
        <v>61</v>
      </c>
      <c r="H135" s="96" t="s">
        <v>169</v>
      </c>
      <c r="I135" s="55"/>
      <c r="J135" s="56"/>
      <c r="K135" s="2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17"/>
      <c r="W135" s="17"/>
      <c r="X135" s="17"/>
      <c r="Y135" s="30">
        <f t="shared" si="21"/>
        <v>0</v>
      </c>
      <c r="Z135" s="121">
        <f t="shared" si="20"/>
        <v>0</v>
      </c>
      <c r="AA135" s="67"/>
    </row>
    <row r="136" spans="1:27" ht="15.9" customHeight="1" x14ac:dyDescent="0.3">
      <c r="A136" s="116" t="s">
        <v>218</v>
      </c>
      <c r="B136" s="62" t="s">
        <v>92</v>
      </c>
      <c r="C136" s="113"/>
      <c r="D136" s="113"/>
      <c r="E136" s="113">
        <v>219.95</v>
      </c>
      <c r="F136" s="71">
        <v>111033</v>
      </c>
      <c r="G136" s="70" t="s">
        <v>51</v>
      </c>
      <c r="H136" s="96" t="s">
        <v>169</v>
      </c>
      <c r="I136" s="55"/>
      <c r="J136" s="56"/>
      <c r="K136" s="2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17"/>
      <c r="W136" s="17"/>
      <c r="X136" s="17"/>
      <c r="Y136" s="30">
        <f t="shared" si="21"/>
        <v>0</v>
      </c>
      <c r="Z136" s="121">
        <f t="shared" si="20"/>
        <v>0</v>
      </c>
      <c r="AA136" s="67"/>
    </row>
    <row r="137" spans="1:27" ht="15.9" customHeight="1" x14ac:dyDescent="0.3">
      <c r="A137" s="15" t="s">
        <v>173</v>
      </c>
      <c r="B137" s="62" t="s">
        <v>69</v>
      </c>
      <c r="C137" s="113"/>
      <c r="D137" s="113"/>
      <c r="E137" s="113">
        <v>219.95</v>
      </c>
      <c r="F137" s="71">
        <v>111036</v>
      </c>
      <c r="G137" s="70" t="s">
        <v>61</v>
      </c>
      <c r="H137" s="96" t="s">
        <v>169</v>
      </c>
      <c r="I137" s="55"/>
      <c r="J137" s="56"/>
      <c r="K137" s="2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7"/>
      <c r="W137" s="17"/>
      <c r="X137" s="17"/>
      <c r="Y137" s="16">
        <f t="shared" si="21"/>
        <v>0</v>
      </c>
      <c r="Z137" s="121">
        <f t="shared" si="20"/>
        <v>0</v>
      </c>
      <c r="AA137" s="67"/>
    </row>
    <row r="138" spans="1:27" ht="15.9" customHeight="1" x14ac:dyDescent="0.3">
      <c r="A138" s="99" t="s">
        <v>173</v>
      </c>
      <c r="B138" s="62" t="s">
        <v>92</v>
      </c>
      <c r="C138" s="113"/>
      <c r="D138" s="113"/>
      <c r="E138" s="113">
        <v>219.95</v>
      </c>
      <c r="F138" s="71">
        <v>111036</v>
      </c>
      <c r="G138" s="70" t="s">
        <v>51</v>
      </c>
      <c r="H138" s="96" t="s">
        <v>169</v>
      </c>
      <c r="I138" s="55"/>
      <c r="J138" s="56"/>
      <c r="K138" s="2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7"/>
      <c r="W138" s="17"/>
      <c r="X138" s="17"/>
      <c r="Y138" s="16">
        <f t="shared" si="21"/>
        <v>0</v>
      </c>
      <c r="Z138" s="121">
        <f t="shared" si="20"/>
        <v>0</v>
      </c>
      <c r="AA138" s="67"/>
    </row>
    <row r="139" spans="1:27" ht="15.9" customHeight="1" x14ac:dyDescent="0.3">
      <c r="A139" s="15" t="s">
        <v>28</v>
      </c>
      <c r="B139" s="62" t="s">
        <v>69</v>
      </c>
      <c r="C139" s="113"/>
      <c r="D139" s="113"/>
      <c r="E139" s="113">
        <v>219.95</v>
      </c>
      <c r="F139" s="71" t="s">
        <v>108</v>
      </c>
      <c r="G139" s="70" t="s">
        <v>61</v>
      </c>
      <c r="H139" s="96" t="s">
        <v>169</v>
      </c>
      <c r="I139" s="55"/>
      <c r="J139" s="56"/>
      <c r="K139" s="2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7"/>
      <c r="W139" s="17"/>
      <c r="X139" s="17"/>
      <c r="Y139" s="16">
        <f t="shared" si="21"/>
        <v>0</v>
      </c>
      <c r="Z139" s="121">
        <f t="shared" si="20"/>
        <v>0</v>
      </c>
      <c r="AA139" s="67"/>
    </row>
    <row r="140" spans="1:27" ht="15.9" customHeight="1" x14ac:dyDescent="0.3">
      <c r="A140" s="99" t="s">
        <v>28</v>
      </c>
      <c r="B140" s="62" t="s">
        <v>92</v>
      </c>
      <c r="C140" s="113"/>
      <c r="D140" s="113"/>
      <c r="E140" s="113">
        <v>219.95</v>
      </c>
      <c r="F140" s="71" t="s">
        <v>108</v>
      </c>
      <c r="G140" s="70" t="s">
        <v>51</v>
      </c>
      <c r="H140" s="96" t="s">
        <v>169</v>
      </c>
      <c r="I140" s="55"/>
      <c r="J140" s="56"/>
      <c r="K140" s="2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7"/>
      <c r="W140" s="17"/>
      <c r="X140" s="17"/>
      <c r="Y140" s="16">
        <f t="shared" si="21"/>
        <v>0</v>
      </c>
      <c r="Z140" s="121">
        <f t="shared" si="20"/>
        <v>0</v>
      </c>
      <c r="AA140" s="67"/>
    </row>
    <row r="141" spans="1:27" ht="15.9" customHeight="1" x14ac:dyDescent="0.3">
      <c r="A141" s="15" t="s">
        <v>157</v>
      </c>
      <c r="B141" s="62" t="s">
        <v>69</v>
      </c>
      <c r="C141" s="113"/>
      <c r="D141" s="113"/>
      <c r="E141" s="113">
        <v>199.95</v>
      </c>
      <c r="F141" s="71">
        <v>191181</v>
      </c>
      <c r="G141" s="70" t="s">
        <v>61</v>
      </c>
      <c r="H141" s="96" t="s">
        <v>169</v>
      </c>
      <c r="I141" s="55"/>
      <c r="J141" s="56"/>
      <c r="K141" s="2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7"/>
      <c r="W141" s="17"/>
      <c r="X141" s="17"/>
      <c r="Y141" s="16">
        <f t="shared" si="21"/>
        <v>0</v>
      </c>
      <c r="Z141" s="121">
        <f t="shared" si="20"/>
        <v>0</v>
      </c>
      <c r="AA141" s="67"/>
    </row>
    <row r="142" spans="1:27" ht="15.9" customHeight="1" x14ac:dyDescent="0.3">
      <c r="A142" s="99" t="s">
        <v>157</v>
      </c>
      <c r="B142" s="62" t="s">
        <v>77</v>
      </c>
      <c r="C142" s="113"/>
      <c r="D142" s="113"/>
      <c r="E142" s="113">
        <v>199.95</v>
      </c>
      <c r="F142" s="71">
        <v>191181</v>
      </c>
      <c r="G142" s="70" t="s">
        <v>44</v>
      </c>
      <c r="H142" s="96" t="s">
        <v>169</v>
      </c>
      <c r="I142" s="55"/>
      <c r="J142" s="56"/>
      <c r="K142" s="2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7"/>
      <c r="W142" s="17"/>
      <c r="X142" s="17"/>
      <c r="Y142" s="16">
        <f t="shared" si="21"/>
        <v>0</v>
      </c>
      <c r="Z142" s="121">
        <f t="shared" si="20"/>
        <v>0</v>
      </c>
      <c r="AA142" s="67"/>
    </row>
    <row r="143" spans="1:27" ht="15.9" customHeight="1" x14ac:dyDescent="0.3">
      <c r="A143" s="99" t="s">
        <v>157</v>
      </c>
      <c r="B143" s="62" t="s">
        <v>144</v>
      </c>
      <c r="C143" s="113"/>
      <c r="D143" s="113"/>
      <c r="E143" s="113">
        <v>199.95</v>
      </c>
      <c r="F143" s="71">
        <v>191181</v>
      </c>
      <c r="G143" s="70" t="s">
        <v>125</v>
      </c>
      <c r="H143" s="96" t="s">
        <v>169</v>
      </c>
      <c r="I143" s="55"/>
      <c r="J143" s="56"/>
      <c r="K143" s="2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7"/>
      <c r="W143" s="17"/>
      <c r="X143" s="17"/>
      <c r="Y143" s="16">
        <f t="shared" si="21"/>
        <v>0</v>
      </c>
      <c r="Z143" s="121">
        <f t="shared" si="20"/>
        <v>0</v>
      </c>
      <c r="AA143" s="67"/>
    </row>
    <row r="144" spans="1:27" ht="15.9" customHeight="1" x14ac:dyDescent="0.3">
      <c r="A144" s="15" t="s">
        <v>29</v>
      </c>
      <c r="B144" s="62" t="s">
        <v>69</v>
      </c>
      <c r="C144" s="113"/>
      <c r="D144" s="113"/>
      <c r="E144" s="113">
        <v>199.95</v>
      </c>
      <c r="F144" s="71" t="s">
        <v>110</v>
      </c>
      <c r="G144" s="70" t="s">
        <v>61</v>
      </c>
      <c r="H144" s="96" t="s">
        <v>169</v>
      </c>
      <c r="I144" s="55"/>
      <c r="J144" s="56"/>
      <c r="K144" s="2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7"/>
      <c r="W144" s="17"/>
      <c r="X144" s="17"/>
      <c r="Y144" s="16">
        <f t="shared" si="21"/>
        <v>0</v>
      </c>
      <c r="Z144" s="121">
        <f t="shared" si="20"/>
        <v>0</v>
      </c>
      <c r="AA144" s="67"/>
    </row>
    <row r="145" spans="1:27" ht="15.9" customHeight="1" x14ac:dyDescent="0.3">
      <c r="A145" s="99" t="s">
        <v>29</v>
      </c>
      <c r="B145" s="62" t="s">
        <v>92</v>
      </c>
      <c r="C145" s="113"/>
      <c r="D145" s="113"/>
      <c r="E145" s="113">
        <v>199.95</v>
      </c>
      <c r="F145" s="71" t="s">
        <v>110</v>
      </c>
      <c r="G145" s="70" t="s">
        <v>51</v>
      </c>
      <c r="H145" s="96" t="s">
        <v>169</v>
      </c>
      <c r="I145" s="55"/>
      <c r="J145" s="56"/>
      <c r="K145" s="2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7"/>
      <c r="W145" s="17"/>
      <c r="X145" s="17"/>
      <c r="Y145" s="16">
        <f t="shared" si="21"/>
        <v>0</v>
      </c>
      <c r="Z145" s="121">
        <f t="shared" si="20"/>
        <v>0</v>
      </c>
      <c r="AA145" s="67"/>
    </row>
    <row r="146" spans="1:27" ht="15.9" customHeight="1" x14ac:dyDescent="0.3">
      <c r="A146" s="99" t="s">
        <v>29</v>
      </c>
      <c r="B146" s="62" t="s">
        <v>77</v>
      </c>
      <c r="C146" s="113"/>
      <c r="D146" s="113"/>
      <c r="E146" s="113">
        <v>199.95</v>
      </c>
      <c r="F146" s="71" t="s">
        <v>110</v>
      </c>
      <c r="G146" s="70" t="s">
        <v>44</v>
      </c>
      <c r="H146" s="96" t="s">
        <v>169</v>
      </c>
      <c r="I146" s="55"/>
      <c r="J146" s="56"/>
      <c r="K146" s="2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7"/>
      <c r="W146" s="17"/>
      <c r="X146" s="17"/>
      <c r="Y146" s="16">
        <f t="shared" si="21"/>
        <v>0</v>
      </c>
      <c r="Z146" s="121">
        <f t="shared" si="20"/>
        <v>0</v>
      </c>
      <c r="AA146" s="67"/>
    </row>
    <row r="147" spans="1:27" ht="15.9" customHeight="1" x14ac:dyDescent="0.3">
      <c r="A147" s="15" t="s">
        <v>122</v>
      </c>
      <c r="B147" s="62" t="s">
        <v>77</v>
      </c>
      <c r="C147" s="113"/>
      <c r="D147" s="113"/>
      <c r="E147" s="113">
        <v>199.95</v>
      </c>
      <c r="F147" s="71" t="s">
        <v>130</v>
      </c>
      <c r="G147" s="70" t="s">
        <v>44</v>
      </c>
      <c r="H147" s="96" t="s">
        <v>169</v>
      </c>
      <c r="I147" s="55"/>
      <c r="J147" s="56"/>
      <c r="K147" s="2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7"/>
      <c r="W147" s="17"/>
      <c r="X147" s="17"/>
      <c r="Y147" s="16">
        <f t="shared" si="21"/>
        <v>0</v>
      </c>
      <c r="Z147" s="121">
        <f t="shared" si="20"/>
        <v>0</v>
      </c>
      <c r="AA147" s="67"/>
    </row>
    <row r="148" spans="1:27" ht="15.9" customHeight="1" x14ac:dyDescent="0.3">
      <c r="A148" s="15" t="s">
        <v>158</v>
      </c>
      <c r="B148" s="62" t="s">
        <v>145</v>
      </c>
      <c r="C148" s="113"/>
      <c r="D148" s="113"/>
      <c r="E148" s="113">
        <v>219.95</v>
      </c>
      <c r="F148" s="71">
        <v>111034</v>
      </c>
      <c r="G148" s="70" t="s">
        <v>61</v>
      </c>
      <c r="H148" s="96" t="s">
        <v>169</v>
      </c>
      <c r="I148" s="55"/>
      <c r="J148" s="56"/>
      <c r="K148" s="2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7"/>
      <c r="W148" s="17"/>
      <c r="X148" s="17"/>
      <c r="Y148" s="16">
        <f t="shared" si="21"/>
        <v>0</v>
      </c>
      <c r="Z148" s="121">
        <f t="shared" si="20"/>
        <v>0</v>
      </c>
      <c r="AA148" s="67"/>
    </row>
    <row r="149" spans="1:27" ht="15.9" customHeight="1" x14ac:dyDescent="0.3">
      <c r="A149" s="99" t="s">
        <v>158</v>
      </c>
      <c r="B149" s="62" t="s">
        <v>193</v>
      </c>
      <c r="C149" s="113"/>
      <c r="D149" s="113"/>
      <c r="E149" s="113">
        <v>219.95</v>
      </c>
      <c r="F149" s="71">
        <v>111034</v>
      </c>
      <c r="G149" s="70" t="s">
        <v>44</v>
      </c>
      <c r="H149" s="96" t="s">
        <v>169</v>
      </c>
      <c r="I149" s="55"/>
      <c r="J149" s="56"/>
      <c r="K149" s="2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7"/>
      <c r="W149" s="17"/>
      <c r="X149" s="17"/>
      <c r="Y149" s="16">
        <f t="shared" si="21"/>
        <v>0</v>
      </c>
      <c r="Z149" s="121">
        <f t="shared" si="20"/>
        <v>0</v>
      </c>
      <c r="AA149" s="67"/>
    </row>
    <row r="150" spans="1:27" ht="15.9" customHeight="1" x14ac:dyDescent="0.3">
      <c r="A150" s="15" t="s">
        <v>159</v>
      </c>
      <c r="B150" s="62" t="s">
        <v>128</v>
      </c>
      <c r="C150" s="113"/>
      <c r="D150" s="113"/>
      <c r="E150" s="113">
        <v>219.95</v>
      </c>
      <c r="F150" s="71">
        <v>121579</v>
      </c>
      <c r="G150" s="70" t="s">
        <v>61</v>
      </c>
      <c r="H150" s="96" t="s">
        <v>182</v>
      </c>
      <c r="I150" s="55"/>
      <c r="J150" s="60"/>
      <c r="K150" s="26"/>
      <c r="L150" s="16"/>
      <c r="M150" s="17"/>
      <c r="N150" s="16"/>
      <c r="O150" s="17"/>
      <c r="P150" s="16"/>
      <c r="Q150" s="17"/>
      <c r="R150" s="16"/>
      <c r="S150" s="17"/>
      <c r="T150" s="16"/>
      <c r="U150" s="16"/>
      <c r="V150" s="16"/>
      <c r="W150" s="17"/>
      <c r="X150" s="17"/>
      <c r="Y150" s="16">
        <f>SUM(J150,K150,L150,N150:O150,P150,R150,T150,U150,V150)</f>
        <v>0</v>
      </c>
      <c r="Z150" s="121">
        <f t="shared" si="20"/>
        <v>0</v>
      </c>
      <c r="AA150" s="67"/>
    </row>
    <row r="151" spans="1:27" ht="15.9" customHeight="1" x14ac:dyDescent="0.3">
      <c r="A151" s="15" t="s">
        <v>219</v>
      </c>
      <c r="B151" s="62" t="s">
        <v>128</v>
      </c>
      <c r="C151" s="113"/>
      <c r="D151" s="113"/>
      <c r="E151" s="113">
        <v>239.95</v>
      </c>
      <c r="F151" s="71">
        <v>151078</v>
      </c>
      <c r="G151" s="70" t="s">
        <v>61</v>
      </c>
      <c r="H151" s="96" t="s">
        <v>182</v>
      </c>
      <c r="I151" s="55"/>
      <c r="J151" s="60"/>
      <c r="K151" s="31"/>
      <c r="L151" s="30"/>
      <c r="M151" s="17"/>
      <c r="N151" s="30"/>
      <c r="O151" s="17"/>
      <c r="P151" s="30"/>
      <c r="Q151" s="17"/>
      <c r="R151" s="30"/>
      <c r="S151" s="17"/>
      <c r="T151" s="30"/>
      <c r="U151" s="30"/>
      <c r="V151" s="30"/>
      <c r="W151" s="17"/>
      <c r="X151" s="17"/>
      <c r="Y151" s="30">
        <f t="shared" ref="Y151:Y153" si="23">SUM(J151,K151,L151,N151:O151,P151,R151,T151,U151,V151)</f>
        <v>0</v>
      </c>
      <c r="Z151" s="121">
        <f t="shared" si="20"/>
        <v>0</v>
      </c>
      <c r="AA151" s="67"/>
    </row>
    <row r="152" spans="1:27" ht="15.9" customHeight="1" x14ac:dyDescent="0.3">
      <c r="A152" s="15" t="s">
        <v>160</v>
      </c>
      <c r="B152" s="62" t="s">
        <v>128</v>
      </c>
      <c r="C152" s="113"/>
      <c r="D152" s="113"/>
      <c r="E152" s="113">
        <v>219.95</v>
      </c>
      <c r="F152" s="71">
        <v>131184</v>
      </c>
      <c r="G152" s="70" t="s">
        <v>61</v>
      </c>
      <c r="H152" s="96" t="s">
        <v>182</v>
      </c>
      <c r="I152" s="55"/>
      <c r="J152" s="60"/>
      <c r="K152" s="26"/>
      <c r="L152" s="16"/>
      <c r="M152" s="17"/>
      <c r="N152" s="16"/>
      <c r="O152" s="17"/>
      <c r="P152" s="16"/>
      <c r="Q152" s="17"/>
      <c r="R152" s="16"/>
      <c r="S152" s="17"/>
      <c r="T152" s="16"/>
      <c r="U152" s="16"/>
      <c r="V152" s="16"/>
      <c r="W152" s="17"/>
      <c r="X152" s="17"/>
      <c r="Y152" s="16">
        <f t="shared" si="23"/>
        <v>0</v>
      </c>
      <c r="Z152" s="121">
        <f t="shared" si="20"/>
        <v>0</v>
      </c>
      <c r="AA152" s="67"/>
    </row>
    <row r="153" spans="1:27" ht="15.9" customHeight="1" x14ac:dyDescent="0.3">
      <c r="A153" s="99" t="s">
        <v>160</v>
      </c>
      <c r="B153" s="62" t="s">
        <v>146</v>
      </c>
      <c r="C153" s="113"/>
      <c r="D153" s="113"/>
      <c r="E153" s="113">
        <v>219.95</v>
      </c>
      <c r="F153" s="71">
        <v>131184</v>
      </c>
      <c r="G153" s="70" t="s">
        <v>71</v>
      </c>
      <c r="H153" s="96" t="s">
        <v>182</v>
      </c>
      <c r="I153" s="55"/>
      <c r="J153" s="60"/>
      <c r="K153" s="26"/>
      <c r="L153" s="16"/>
      <c r="M153" s="17"/>
      <c r="N153" s="16"/>
      <c r="O153" s="17"/>
      <c r="P153" s="16"/>
      <c r="Q153" s="17"/>
      <c r="R153" s="16"/>
      <c r="S153" s="17"/>
      <c r="T153" s="16"/>
      <c r="U153" s="16"/>
      <c r="V153" s="16"/>
      <c r="W153" s="17"/>
      <c r="X153" s="17"/>
      <c r="Y153" s="16">
        <f t="shared" si="23"/>
        <v>0</v>
      </c>
      <c r="Z153" s="121">
        <f t="shared" si="20"/>
        <v>0</v>
      </c>
      <c r="AA153" s="67"/>
    </row>
    <row r="154" spans="1:27" ht="15.9" customHeight="1" x14ac:dyDescent="0.3">
      <c r="A154" s="15" t="s">
        <v>161</v>
      </c>
      <c r="B154" s="62" t="s">
        <v>128</v>
      </c>
      <c r="C154" s="113"/>
      <c r="D154" s="113"/>
      <c r="E154" s="113">
        <v>219.95</v>
      </c>
      <c r="F154" s="71">
        <v>121580</v>
      </c>
      <c r="G154" s="70" t="s">
        <v>61</v>
      </c>
      <c r="H154" s="96" t="s">
        <v>182</v>
      </c>
      <c r="I154" s="55"/>
      <c r="J154" s="60"/>
      <c r="K154" s="26"/>
      <c r="L154" s="16"/>
      <c r="M154" s="17"/>
      <c r="N154" s="16"/>
      <c r="O154" s="17"/>
      <c r="P154" s="16"/>
      <c r="Q154" s="17"/>
      <c r="R154" s="16"/>
      <c r="S154" s="17"/>
      <c r="T154" s="16"/>
      <c r="U154" s="16"/>
      <c r="V154" s="16"/>
      <c r="W154" s="17"/>
      <c r="X154" s="17"/>
      <c r="Y154" s="16">
        <f t="shared" ref="Y154:Y156" si="24">SUM(I154,J154,K154,L154,N154,P154,R154,T154,U154,V154)</f>
        <v>0</v>
      </c>
      <c r="Z154" s="121">
        <f t="shared" si="20"/>
        <v>0</v>
      </c>
      <c r="AA154" s="67"/>
    </row>
    <row r="155" spans="1:27" ht="15.9" customHeight="1" x14ac:dyDescent="0.3">
      <c r="A155" s="15" t="s">
        <v>30</v>
      </c>
      <c r="B155" s="62" t="s">
        <v>70</v>
      </c>
      <c r="C155" s="113"/>
      <c r="D155" s="113"/>
      <c r="E155" s="113">
        <v>219.95</v>
      </c>
      <c r="F155" s="71" t="s">
        <v>107</v>
      </c>
      <c r="G155" s="70" t="s">
        <v>61</v>
      </c>
      <c r="H155" s="96" t="s">
        <v>182</v>
      </c>
      <c r="I155" s="65"/>
      <c r="J155" s="60"/>
      <c r="K155" s="26"/>
      <c r="L155" s="16"/>
      <c r="M155" s="17"/>
      <c r="N155" s="16"/>
      <c r="O155" s="17"/>
      <c r="P155" s="16"/>
      <c r="Q155" s="17"/>
      <c r="R155" s="16"/>
      <c r="S155" s="17"/>
      <c r="T155" s="16"/>
      <c r="U155" s="16"/>
      <c r="V155" s="16"/>
      <c r="W155" s="17"/>
      <c r="X155" s="17"/>
      <c r="Y155" s="16">
        <f t="shared" si="24"/>
        <v>0</v>
      </c>
      <c r="Z155" s="121">
        <f t="shared" si="20"/>
        <v>0</v>
      </c>
      <c r="AA155" s="67"/>
    </row>
    <row r="156" spans="1:27" ht="15.9" customHeight="1" x14ac:dyDescent="0.3">
      <c r="A156" s="99" t="s">
        <v>30</v>
      </c>
      <c r="B156" s="62" t="s">
        <v>129</v>
      </c>
      <c r="C156" s="113"/>
      <c r="D156" s="113"/>
      <c r="E156" s="113">
        <v>219.95</v>
      </c>
      <c r="F156" s="71" t="s">
        <v>107</v>
      </c>
      <c r="G156" s="70" t="s">
        <v>44</v>
      </c>
      <c r="H156" s="96" t="s">
        <v>182</v>
      </c>
      <c r="I156" s="65"/>
      <c r="J156" s="60"/>
      <c r="K156" s="26"/>
      <c r="L156" s="16"/>
      <c r="M156" s="17"/>
      <c r="N156" s="16"/>
      <c r="O156" s="17"/>
      <c r="P156" s="16"/>
      <c r="Q156" s="17"/>
      <c r="R156" s="16"/>
      <c r="S156" s="17"/>
      <c r="T156" s="16"/>
      <c r="U156" s="16"/>
      <c r="V156" s="16"/>
      <c r="W156" s="17"/>
      <c r="X156" s="17"/>
      <c r="Y156" s="16">
        <f t="shared" si="24"/>
        <v>0</v>
      </c>
      <c r="Z156" s="121">
        <f t="shared" si="20"/>
        <v>0</v>
      </c>
      <c r="AA156" s="67"/>
    </row>
    <row r="157" spans="1:27" ht="15.9" customHeight="1" x14ac:dyDescent="0.3">
      <c r="A157" s="15" t="s">
        <v>31</v>
      </c>
      <c r="B157" s="62" t="s">
        <v>69</v>
      </c>
      <c r="C157" s="113"/>
      <c r="D157" s="113"/>
      <c r="E157" s="113">
        <v>199.95</v>
      </c>
      <c r="F157" s="71" t="s">
        <v>98</v>
      </c>
      <c r="G157" s="70" t="s">
        <v>61</v>
      </c>
      <c r="H157" s="96" t="s">
        <v>169</v>
      </c>
      <c r="I157" s="55"/>
      <c r="J157" s="56"/>
      <c r="K157" s="2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7"/>
      <c r="W157" s="17"/>
      <c r="X157" s="17"/>
      <c r="Y157" s="16">
        <f>SUM(J157:U157)</f>
        <v>0</v>
      </c>
      <c r="Z157" s="121">
        <f t="shared" si="20"/>
        <v>0</v>
      </c>
      <c r="AA157" s="67"/>
    </row>
    <row r="158" spans="1:27" ht="15.9" customHeight="1" x14ac:dyDescent="0.3">
      <c r="A158" s="99" t="s">
        <v>31</v>
      </c>
      <c r="B158" s="62" t="s">
        <v>77</v>
      </c>
      <c r="C158" s="113"/>
      <c r="D158" s="113"/>
      <c r="E158" s="113">
        <v>199.95</v>
      </c>
      <c r="F158" s="71" t="s">
        <v>98</v>
      </c>
      <c r="G158" s="70" t="s">
        <v>44</v>
      </c>
      <c r="H158" s="96" t="s">
        <v>169</v>
      </c>
      <c r="I158" s="55"/>
      <c r="J158" s="56"/>
      <c r="K158" s="2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7"/>
      <c r="W158" s="17"/>
      <c r="X158" s="17"/>
      <c r="Y158" s="16">
        <f>SUM(J158:U158)</f>
        <v>0</v>
      </c>
      <c r="Z158" s="121">
        <f t="shared" si="20"/>
        <v>0</v>
      </c>
      <c r="AA158" s="67"/>
    </row>
    <row r="159" spans="1:27" ht="15.9" customHeight="1" x14ac:dyDescent="0.3">
      <c r="A159" s="15" t="s">
        <v>32</v>
      </c>
      <c r="B159" s="62" t="s">
        <v>69</v>
      </c>
      <c r="C159" s="113"/>
      <c r="D159" s="113"/>
      <c r="E159" s="113">
        <v>189.95</v>
      </c>
      <c r="F159" s="71" t="s">
        <v>95</v>
      </c>
      <c r="G159" s="70" t="s">
        <v>61</v>
      </c>
      <c r="H159" s="96" t="s">
        <v>231</v>
      </c>
      <c r="I159" s="55"/>
      <c r="J159" s="56"/>
      <c r="K159" s="2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7"/>
      <c r="X159" s="17"/>
      <c r="Y159" s="16">
        <f>SUM(J159:V159)</f>
        <v>0</v>
      </c>
      <c r="Z159" s="121">
        <f t="shared" si="20"/>
        <v>0</v>
      </c>
      <c r="AA159" s="67"/>
    </row>
    <row r="160" spans="1:27" ht="15.9" customHeight="1" x14ac:dyDescent="0.3">
      <c r="A160" s="15" t="s">
        <v>181</v>
      </c>
      <c r="B160" s="62" t="s">
        <v>69</v>
      </c>
      <c r="C160" s="113"/>
      <c r="D160" s="113"/>
      <c r="E160" s="113">
        <v>189.95</v>
      </c>
      <c r="F160" s="71">
        <v>131185</v>
      </c>
      <c r="G160" s="70" t="s">
        <v>61</v>
      </c>
      <c r="H160" s="96" t="s">
        <v>177</v>
      </c>
      <c r="I160" s="55"/>
      <c r="J160" s="56"/>
      <c r="K160" s="2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7"/>
      <c r="X160" s="17"/>
      <c r="Y160" s="16">
        <f>SUM(J160:V160)</f>
        <v>0</v>
      </c>
      <c r="Z160" s="121">
        <f t="shared" si="20"/>
        <v>0</v>
      </c>
      <c r="AA160" s="67"/>
    </row>
    <row r="161" spans="1:27" ht="15.9" customHeight="1" x14ac:dyDescent="0.3">
      <c r="A161" s="15" t="s">
        <v>33</v>
      </c>
      <c r="B161" s="62" t="s">
        <v>69</v>
      </c>
      <c r="C161" s="113"/>
      <c r="D161" s="113"/>
      <c r="E161" s="113">
        <v>219.95</v>
      </c>
      <c r="F161" s="71" t="s">
        <v>112</v>
      </c>
      <c r="G161" s="70" t="s">
        <v>61</v>
      </c>
      <c r="H161" s="96" t="s">
        <v>232</v>
      </c>
      <c r="I161" s="65"/>
      <c r="J161" s="60"/>
      <c r="K161" s="26" t="s">
        <v>149</v>
      </c>
      <c r="L161" s="16" t="s">
        <v>149</v>
      </c>
      <c r="M161" s="17" t="s">
        <v>149</v>
      </c>
      <c r="N161" s="16" t="s">
        <v>149</v>
      </c>
      <c r="O161" s="17" t="s">
        <v>149</v>
      </c>
      <c r="P161" s="16" t="s">
        <v>149</v>
      </c>
      <c r="Q161" s="17" t="s">
        <v>149</v>
      </c>
      <c r="R161" s="16" t="s">
        <v>149</v>
      </c>
      <c r="S161" s="17" t="s">
        <v>149</v>
      </c>
      <c r="T161" s="16" t="s">
        <v>149</v>
      </c>
      <c r="U161" s="16" t="s">
        <v>149</v>
      </c>
      <c r="V161" s="16" t="s">
        <v>149</v>
      </c>
      <c r="W161" s="16" t="s">
        <v>149</v>
      </c>
      <c r="X161" s="17" t="s">
        <v>149</v>
      </c>
      <c r="Y161" s="16">
        <f>SUM(I161,J161,K161,L161,N161,P161,R161,T161,U161,V161,W161)</f>
        <v>0</v>
      </c>
      <c r="Z161" s="121">
        <f t="shared" si="20"/>
        <v>0</v>
      </c>
      <c r="AA161" s="67"/>
    </row>
    <row r="162" spans="1:27" ht="15.9" customHeight="1" x14ac:dyDescent="0.3">
      <c r="A162" s="15" t="s">
        <v>220</v>
      </c>
      <c r="B162" s="62" t="s">
        <v>145</v>
      </c>
      <c r="C162" s="113"/>
      <c r="D162" s="113"/>
      <c r="E162" s="113">
        <v>159.94999999999999</v>
      </c>
      <c r="F162" s="71">
        <v>171419</v>
      </c>
      <c r="G162" s="70" t="s">
        <v>61</v>
      </c>
      <c r="H162" s="96" t="s">
        <v>230</v>
      </c>
      <c r="I162" s="65"/>
      <c r="J162" s="60"/>
      <c r="K162" s="26"/>
      <c r="L162" s="16"/>
      <c r="M162" s="17"/>
      <c r="N162" s="16"/>
      <c r="O162" s="17"/>
      <c r="P162" s="16"/>
      <c r="Q162" s="17"/>
      <c r="R162" s="16"/>
      <c r="S162" s="17"/>
      <c r="T162" s="16"/>
      <c r="U162" s="16"/>
      <c r="V162" s="17"/>
      <c r="W162" s="17"/>
      <c r="X162" s="17"/>
      <c r="Y162" s="16">
        <f>SUM(I162,J162,K162,L162,N162,P162,R162,T162,U162)</f>
        <v>0</v>
      </c>
      <c r="Z162" s="121">
        <f t="shared" si="20"/>
        <v>0</v>
      </c>
      <c r="AA162" s="67"/>
    </row>
    <row r="163" spans="1:27" ht="15.9" customHeight="1" x14ac:dyDescent="0.3">
      <c r="A163" s="15" t="s">
        <v>194</v>
      </c>
      <c r="B163" s="62" t="s">
        <v>171</v>
      </c>
      <c r="C163" s="113"/>
      <c r="D163" s="113"/>
      <c r="E163" s="113">
        <v>199.95</v>
      </c>
      <c r="F163" s="71">
        <v>141082</v>
      </c>
      <c r="G163" s="70" t="s">
        <v>61</v>
      </c>
      <c r="H163" s="96" t="s">
        <v>169</v>
      </c>
      <c r="I163" s="55"/>
      <c r="J163" s="56"/>
      <c r="K163" s="26"/>
      <c r="L163" s="30"/>
      <c r="M163" s="30"/>
      <c r="N163" s="30"/>
      <c r="O163" s="30"/>
      <c r="P163" s="30"/>
      <c r="Q163" s="30"/>
      <c r="R163" s="30"/>
      <c r="S163" s="30"/>
      <c r="T163" s="30"/>
      <c r="U163" s="16"/>
      <c r="V163" s="17"/>
      <c r="W163" s="17"/>
      <c r="X163" s="17"/>
      <c r="Y163" s="16">
        <f t="shared" ref="Y163:Y172" si="25">SUM(K163:U163)</f>
        <v>0</v>
      </c>
      <c r="Z163" s="121">
        <f t="shared" si="20"/>
        <v>0</v>
      </c>
      <c r="AA163" s="67"/>
    </row>
    <row r="164" spans="1:27" ht="15.9" customHeight="1" x14ac:dyDescent="0.3">
      <c r="A164" s="99" t="s">
        <v>194</v>
      </c>
      <c r="B164" s="62" t="s">
        <v>175</v>
      </c>
      <c r="C164" s="113"/>
      <c r="D164" s="113"/>
      <c r="E164" s="113">
        <v>199.95</v>
      </c>
      <c r="F164" s="71">
        <v>141082</v>
      </c>
      <c r="G164" s="70" t="s">
        <v>44</v>
      </c>
      <c r="H164" s="96" t="s">
        <v>169</v>
      </c>
      <c r="I164" s="55"/>
      <c r="J164" s="56"/>
      <c r="K164" s="26"/>
      <c r="L164" s="30"/>
      <c r="M164" s="30"/>
      <c r="N164" s="30"/>
      <c r="O164" s="30"/>
      <c r="P164" s="30"/>
      <c r="Q164" s="30"/>
      <c r="R164" s="30"/>
      <c r="S164" s="30"/>
      <c r="T164" s="30"/>
      <c r="U164" s="16"/>
      <c r="V164" s="17"/>
      <c r="W164" s="17"/>
      <c r="X164" s="17"/>
      <c r="Y164" s="16">
        <f t="shared" si="25"/>
        <v>0</v>
      </c>
      <c r="Z164" s="121">
        <f t="shared" si="20"/>
        <v>0</v>
      </c>
      <c r="AA164" s="67"/>
    </row>
    <row r="165" spans="1:27" ht="15.9" customHeight="1" x14ac:dyDescent="0.3">
      <c r="A165" s="15" t="s">
        <v>221</v>
      </c>
      <c r="B165" s="62" t="s">
        <v>70</v>
      </c>
      <c r="C165" s="113"/>
      <c r="D165" s="113"/>
      <c r="E165" s="113">
        <v>219.95</v>
      </c>
      <c r="F165" s="71">
        <v>111041</v>
      </c>
      <c r="G165" s="70" t="s">
        <v>61</v>
      </c>
      <c r="H165" s="96" t="s">
        <v>169</v>
      </c>
      <c r="I165" s="55"/>
      <c r="J165" s="56"/>
      <c r="K165" s="2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17"/>
      <c r="W165" s="17"/>
      <c r="X165" s="17"/>
      <c r="Y165" s="30">
        <f t="shared" si="25"/>
        <v>0</v>
      </c>
      <c r="Z165" s="121">
        <f t="shared" si="20"/>
        <v>0</v>
      </c>
      <c r="AA165" s="67"/>
    </row>
    <row r="166" spans="1:27" ht="15.9" customHeight="1" x14ac:dyDescent="0.3">
      <c r="A166" s="99" t="s">
        <v>221</v>
      </c>
      <c r="B166" s="62" t="s">
        <v>129</v>
      </c>
      <c r="C166" s="113"/>
      <c r="D166" s="113"/>
      <c r="E166" s="113">
        <v>219.95</v>
      </c>
      <c r="F166" s="71">
        <v>111041</v>
      </c>
      <c r="G166" s="70" t="s">
        <v>44</v>
      </c>
      <c r="H166" s="96" t="s">
        <v>169</v>
      </c>
      <c r="I166" s="55"/>
      <c r="J166" s="56"/>
      <c r="K166" s="2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17"/>
      <c r="W166" s="17"/>
      <c r="X166" s="17"/>
      <c r="Y166" s="30">
        <f t="shared" si="25"/>
        <v>0</v>
      </c>
      <c r="Z166" s="121">
        <f t="shared" si="20"/>
        <v>0</v>
      </c>
      <c r="AA166" s="67"/>
    </row>
    <row r="167" spans="1:27" ht="15.9" customHeight="1" x14ac:dyDescent="0.3">
      <c r="A167" s="15" t="s">
        <v>176</v>
      </c>
      <c r="B167" s="62" t="s">
        <v>171</v>
      </c>
      <c r="C167" s="113"/>
      <c r="D167" s="113"/>
      <c r="E167" s="113">
        <v>219.95</v>
      </c>
      <c r="F167" s="71">
        <v>111035</v>
      </c>
      <c r="G167" s="70" t="s">
        <v>61</v>
      </c>
      <c r="H167" s="96" t="s">
        <v>169</v>
      </c>
      <c r="I167" s="55"/>
      <c r="J167" s="56"/>
      <c r="K167" s="26"/>
      <c r="L167" s="30"/>
      <c r="M167" s="30"/>
      <c r="N167" s="30"/>
      <c r="O167" s="30"/>
      <c r="P167" s="30"/>
      <c r="Q167" s="30"/>
      <c r="R167" s="30"/>
      <c r="S167" s="30"/>
      <c r="T167" s="30"/>
      <c r="U167" s="16"/>
      <c r="V167" s="17"/>
      <c r="W167" s="17"/>
      <c r="X167" s="17"/>
      <c r="Y167" s="16">
        <f t="shared" si="25"/>
        <v>0</v>
      </c>
      <c r="Z167" s="121">
        <f t="shared" si="20"/>
        <v>0</v>
      </c>
      <c r="AA167" s="67"/>
    </row>
    <row r="168" spans="1:27" ht="15.9" customHeight="1" x14ac:dyDescent="0.3">
      <c r="A168" s="99" t="s">
        <v>176</v>
      </c>
      <c r="B168" s="62" t="s">
        <v>175</v>
      </c>
      <c r="C168" s="113"/>
      <c r="D168" s="113"/>
      <c r="E168" s="113">
        <v>219.95</v>
      </c>
      <c r="F168" s="71">
        <v>111035</v>
      </c>
      <c r="G168" s="70" t="s">
        <v>44</v>
      </c>
      <c r="H168" s="96" t="s">
        <v>169</v>
      </c>
      <c r="I168" s="55"/>
      <c r="J168" s="56"/>
      <c r="K168" s="26"/>
      <c r="L168" s="30"/>
      <c r="M168" s="30"/>
      <c r="N168" s="30"/>
      <c r="O168" s="30"/>
      <c r="P168" s="30"/>
      <c r="Q168" s="30"/>
      <c r="R168" s="30"/>
      <c r="S168" s="30"/>
      <c r="T168" s="30"/>
      <c r="U168" s="16"/>
      <c r="V168" s="17"/>
      <c r="W168" s="17"/>
      <c r="X168" s="17"/>
      <c r="Y168" s="16">
        <f t="shared" si="25"/>
        <v>0</v>
      </c>
      <c r="Z168" s="121">
        <f t="shared" si="20"/>
        <v>0</v>
      </c>
      <c r="AA168" s="67"/>
    </row>
    <row r="169" spans="1:27" ht="15.9" customHeight="1" x14ac:dyDescent="0.3">
      <c r="A169" s="15" t="s">
        <v>174</v>
      </c>
      <c r="B169" s="62" t="s">
        <v>171</v>
      </c>
      <c r="C169" s="113"/>
      <c r="D169" s="113"/>
      <c r="E169" s="113">
        <v>199.95</v>
      </c>
      <c r="F169" s="71">
        <v>141083</v>
      </c>
      <c r="G169" s="70" t="s">
        <v>61</v>
      </c>
      <c r="H169" s="96" t="s">
        <v>169</v>
      </c>
      <c r="I169" s="55"/>
      <c r="J169" s="56"/>
      <c r="K169" s="26"/>
      <c r="L169" s="30"/>
      <c r="M169" s="30"/>
      <c r="N169" s="30"/>
      <c r="O169" s="30"/>
      <c r="P169" s="30"/>
      <c r="Q169" s="30"/>
      <c r="R169" s="30"/>
      <c r="S169" s="30"/>
      <c r="T169" s="30"/>
      <c r="U169" s="16"/>
      <c r="V169" s="17"/>
      <c r="W169" s="17"/>
      <c r="X169" s="17"/>
      <c r="Y169" s="16">
        <f t="shared" si="25"/>
        <v>0</v>
      </c>
      <c r="Z169" s="121">
        <f t="shared" si="20"/>
        <v>0</v>
      </c>
      <c r="AA169" s="67"/>
    </row>
    <row r="170" spans="1:27" ht="15.9" customHeight="1" x14ac:dyDescent="0.3">
      <c r="A170" s="99" t="s">
        <v>174</v>
      </c>
      <c r="B170" s="62" t="s">
        <v>175</v>
      </c>
      <c r="C170" s="113"/>
      <c r="D170" s="113"/>
      <c r="E170" s="113">
        <v>199.95</v>
      </c>
      <c r="F170" s="71">
        <v>141083</v>
      </c>
      <c r="G170" s="70" t="s">
        <v>44</v>
      </c>
      <c r="H170" s="96" t="s">
        <v>169</v>
      </c>
      <c r="I170" s="55"/>
      <c r="J170" s="56"/>
      <c r="K170" s="26"/>
      <c r="L170" s="30"/>
      <c r="M170" s="30"/>
      <c r="N170" s="30"/>
      <c r="O170" s="30"/>
      <c r="P170" s="30"/>
      <c r="Q170" s="30"/>
      <c r="R170" s="30"/>
      <c r="S170" s="30"/>
      <c r="T170" s="30"/>
      <c r="U170" s="16"/>
      <c r="V170" s="17"/>
      <c r="W170" s="17"/>
      <c r="X170" s="17"/>
      <c r="Y170" s="16">
        <f t="shared" si="25"/>
        <v>0</v>
      </c>
      <c r="Z170" s="121">
        <f t="shared" si="20"/>
        <v>0</v>
      </c>
      <c r="AA170" s="67"/>
    </row>
    <row r="171" spans="1:27" ht="15.9" customHeight="1" x14ac:dyDescent="0.3">
      <c r="A171" s="15" t="s">
        <v>168</v>
      </c>
      <c r="B171" s="62" t="s">
        <v>48</v>
      </c>
      <c r="C171" s="113"/>
      <c r="D171" s="113"/>
      <c r="E171" s="113">
        <v>199.95</v>
      </c>
      <c r="F171" s="71">
        <v>181159</v>
      </c>
      <c r="G171" s="70" t="s">
        <v>51</v>
      </c>
      <c r="H171" s="96" t="s">
        <v>169</v>
      </c>
      <c r="I171" s="55"/>
      <c r="J171" s="56"/>
      <c r="K171" s="26"/>
      <c r="L171" s="30"/>
      <c r="M171" s="30"/>
      <c r="N171" s="30"/>
      <c r="O171" s="30"/>
      <c r="P171" s="30"/>
      <c r="Q171" s="30"/>
      <c r="R171" s="30"/>
      <c r="S171" s="30"/>
      <c r="T171" s="30"/>
      <c r="U171" s="16"/>
      <c r="V171" s="17"/>
      <c r="W171" s="17"/>
      <c r="X171" s="17"/>
      <c r="Y171" s="16">
        <f t="shared" si="25"/>
        <v>0</v>
      </c>
      <c r="Z171" s="121">
        <f t="shared" si="20"/>
        <v>0</v>
      </c>
      <c r="AA171" s="67"/>
    </row>
    <row r="172" spans="1:27" ht="15.9" customHeight="1" x14ac:dyDescent="0.3">
      <c r="A172" s="99" t="s">
        <v>168</v>
      </c>
      <c r="B172" s="62" t="s">
        <v>138</v>
      </c>
      <c r="C172" s="113"/>
      <c r="D172" s="113"/>
      <c r="E172" s="113">
        <v>199.95</v>
      </c>
      <c r="F172" s="71">
        <v>181159</v>
      </c>
      <c r="G172" s="70" t="s">
        <v>46</v>
      </c>
      <c r="H172" s="96" t="s">
        <v>169</v>
      </c>
      <c r="I172" s="55"/>
      <c r="J172" s="56"/>
      <c r="K172" s="26"/>
      <c r="L172" s="16"/>
      <c r="M172" s="30"/>
      <c r="N172" s="30"/>
      <c r="O172" s="30"/>
      <c r="P172" s="30"/>
      <c r="Q172" s="30"/>
      <c r="R172" s="30"/>
      <c r="S172" s="30"/>
      <c r="T172" s="16"/>
      <c r="U172" s="16"/>
      <c r="V172" s="17"/>
      <c r="W172" s="17"/>
      <c r="X172" s="17"/>
      <c r="Y172" s="16">
        <f t="shared" si="25"/>
        <v>0</v>
      </c>
      <c r="Z172" s="121">
        <f t="shared" si="20"/>
        <v>0</v>
      </c>
      <c r="AA172" s="67"/>
    </row>
    <row r="173" spans="1:27" ht="15.9" customHeight="1" x14ac:dyDescent="0.3">
      <c r="A173" s="25" t="s">
        <v>123</v>
      </c>
      <c r="B173" s="62" t="s">
        <v>69</v>
      </c>
      <c r="C173" s="106"/>
      <c r="D173" s="106"/>
      <c r="E173" s="113">
        <v>249.95</v>
      </c>
      <c r="F173" s="63" t="s">
        <v>131</v>
      </c>
      <c r="G173" s="64" t="s">
        <v>61</v>
      </c>
      <c r="H173" s="96" t="s">
        <v>182</v>
      </c>
      <c r="I173" s="55"/>
      <c r="J173" s="56"/>
      <c r="K173" s="66"/>
      <c r="L173" s="67"/>
      <c r="M173" s="73"/>
      <c r="N173" s="67"/>
      <c r="O173" s="73"/>
      <c r="P173" s="67"/>
      <c r="Q173" s="73"/>
      <c r="R173" s="67"/>
      <c r="S173" s="73"/>
      <c r="T173" s="67"/>
      <c r="U173" s="67"/>
      <c r="V173" s="67"/>
      <c r="W173" s="73"/>
      <c r="X173" s="73"/>
      <c r="Y173" s="16">
        <f>SUM(K173,L173,N173:O173,P173,R173,T173,U173,V173)</f>
        <v>0</v>
      </c>
      <c r="Z173" s="121">
        <f t="shared" si="20"/>
        <v>0</v>
      </c>
      <c r="AA173" s="67"/>
    </row>
    <row r="174" spans="1:27" ht="15.9" customHeight="1" x14ac:dyDescent="0.3">
      <c r="A174" s="25" t="s">
        <v>183</v>
      </c>
      <c r="B174" s="62" t="s">
        <v>69</v>
      </c>
      <c r="C174" s="107"/>
      <c r="D174" s="107"/>
      <c r="E174" s="114">
        <v>169.95</v>
      </c>
      <c r="F174" s="74">
        <v>121566</v>
      </c>
      <c r="G174" s="75" t="s">
        <v>61</v>
      </c>
      <c r="H174" s="96" t="s">
        <v>169</v>
      </c>
      <c r="I174" s="55"/>
      <c r="J174" s="56"/>
      <c r="K174" s="76"/>
      <c r="L174" s="77"/>
      <c r="M174" s="77"/>
      <c r="N174" s="77"/>
      <c r="O174" s="77"/>
      <c r="P174" s="77"/>
      <c r="Q174" s="77"/>
      <c r="R174" s="77"/>
      <c r="S174" s="77"/>
      <c r="T174" s="77"/>
      <c r="U174" s="78"/>
      <c r="V174" s="79"/>
      <c r="W174" s="79"/>
      <c r="X174" s="79"/>
      <c r="Y174" s="16">
        <f t="shared" ref="Y174:Y175" si="26">SUM(K174:U174)</f>
        <v>0</v>
      </c>
      <c r="Z174" s="121">
        <f t="shared" si="20"/>
        <v>0</v>
      </c>
      <c r="AA174" s="67"/>
    </row>
    <row r="175" spans="1:27" ht="15.9" customHeight="1" thickBot="1" x14ac:dyDescent="0.35">
      <c r="A175" s="25" t="s">
        <v>184</v>
      </c>
      <c r="B175" s="62" t="s">
        <v>69</v>
      </c>
      <c r="C175" s="107"/>
      <c r="D175" s="107"/>
      <c r="E175" s="114">
        <v>169.95</v>
      </c>
      <c r="F175" s="74">
        <v>121567</v>
      </c>
      <c r="G175" s="75" t="s">
        <v>61</v>
      </c>
      <c r="H175" s="97" t="s">
        <v>169</v>
      </c>
      <c r="I175" s="80"/>
      <c r="J175" s="81"/>
      <c r="K175" s="82"/>
      <c r="L175" s="83"/>
      <c r="M175" s="83"/>
      <c r="N175" s="83"/>
      <c r="O175" s="83"/>
      <c r="P175" s="83"/>
      <c r="Q175" s="83"/>
      <c r="R175" s="83"/>
      <c r="S175" s="83"/>
      <c r="T175" s="83"/>
      <c r="U175" s="84"/>
      <c r="V175" s="85"/>
      <c r="W175" s="85"/>
      <c r="X175" s="85"/>
      <c r="Y175" s="40">
        <f t="shared" si="26"/>
        <v>0</v>
      </c>
      <c r="Z175" s="122">
        <f t="shared" si="20"/>
        <v>0</v>
      </c>
      <c r="AA175" s="67"/>
    </row>
    <row r="176" spans="1:27" ht="16.95" customHeight="1" thickBot="1" x14ac:dyDescent="0.35">
      <c r="A176" s="86"/>
      <c r="B176" s="87"/>
      <c r="C176" s="101"/>
      <c r="D176" s="101"/>
      <c r="E176" s="101"/>
      <c r="F176" s="27"/>
      <c r="G176" s="35"/>
      <c r="H176" s="87"/>
      <c r="Y176" s="5">
        <f>SUM(Y11:Y175)</f>
        <v>0</v>
      </c>
      <c r="Z176" s="88">
        <f>SUM(Z11:Z175)</f>
        <v>0</v>
      </c>
    </row>
    <row r="177" spans="1:26" x14ac:dyDescent="0.3">
      <c r="A177" s="159" t="s">
        <v>202</v>
      </c>
      <c r="B177" s="160"/>
      <c r="C177" s="160"/>
      <c r="D177" s="160"/>
      <c r="E177" s="160"/>
      <c r="F177" s="160"/>
      <c r="G177" s="160"/>
      <c r="H177" s="160"/>
      <c r="I177" s="160"/>
      <c r="J177" s="160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1"/>
    </row>
    <row r="178" spans="1:26" ht="15" customHeight="1" x14ac:dyDescent="0.3">
      <c r="A178" s="162" t="s">
        <v>136</v>
      </c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4"/>
    </row>
    <row r="179" spans="1:26" ht="15.75" customHeight="1" thickBot="1" x14ac:dyDescent="0.35">
      <c r="A179" s="165" t="s">
        <v>137</v>
      </c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7"/>
    </row>
    <row r="180" spans="1:26" ht="20.100000000000001" customHeight="1" x14ac:dyDescent="0.3">
      <c r="A180" s="168" t="s">
        <v>147</v>
      </c>
      <c r="B180" s="168"/>
      <c r="C180" s="168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</row>
    <row r="181" spans="1:26" ht="15" customHeight="1" x14ac:dyDescent="0.3">
      <c r="A181" s="32"/>
      <c r="B181" s="38"/>
      <c r="C181" s="108"/>
      <c r="D181" s="108"/>
      <c r="E181" s="108"/>
      <c r="F181" s="38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</sheetData>
  <mergeCells count="18">
    <mergeCell ref="AA8:AA9"/>
    <mergeCell ref="A177:Z177"/>
    <mergeCell ref="A178:Z178"/>
    <mergeCell ref="A179:Z179"/>
    <mergeCell ref="A180:Z180"/>
    <mergeCell ref="Y8:Y9"/>
    <mergeCell ref="Z8:Z9"/>
    <mergeCell ref="A8:A9"/>
    <mergeCell ref="B1:W3"/>
    <mergeCell ref="C4:G5"/>
    <mergeCell ref="C8:D8"/>
    <mergeCell ref="D6:G7"/>
    <mergeCell ref="C6:C7"/>
    <mergeCell ref="H4:H7"/>
    <mergeCell ref="B8:B9"/>
    <mergeCell ref="F8:F9"/>
    <mergeCell ref="G8:G9"/>
    <mergeCell ref="K4:W7"/>
  </mergeCells>
  <phoneticPr fontId="4" type="noConversion"/>
  <pageMargins left="3.937007874015748E-2" right="3.937007874015748E-2" top="0.39370078740157483" bottom="0.19685039370078741" header="0.19685039370078741" footer="0.11811023622047245"/>
  <pageSetup paperSize="9" scale="58" fitToHeight="0" orientation="landscape" r:id="rId1"/>
  <ignoredErrors>
    <ignoredError sqref="Y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SS25 Florsheim</vt:lpstr>
      <vt:lpstr>'SS25 Florsheim'!Print_Area</vt:lpstr>
      <vt:lpstr>'SS25 Florsheim'!Print_Titles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2025-08-03T23:13:54Z</cp:lastPrinted>
  <dcterms:created xsi:type="dcterms:W3CDTF">2023-11-03T05:58:18Z</dcterms:created>
  <dcterms:modified xsi:type="dcterms:W3CDTF">2025-08-04T07:46:07Z</dcterms:modified>
</cp:coreProperties>
</file>